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fed-my.sharepoint.com/personal/ad_boureima_hi_org/Documents/RESP APPRO-SAO/00. SAO/01. ASSURANCE MALADIE/PUBLICATION-09-26/"/>
    </mc:Choice>
  </mc:AlternateContent>
  <xr:revisionPtr revIDLastSave="67" documentId="13_ncr:1_{A6F91EC9-F2D6-4630-AA78-EB93C05E9C67}" xr6:coauthVersionLast="47" xr6:coauthVersionMax="47" xr10:uidLastSave="{9C880BAD-7DD6-45D6-B35E-A34163EE5B72}"/>
  <bookViews>
    <workbookView xWindow="-110" yWindow="-110" windowWidth="19420" windowHeight="10300" firstSheet="1" activeTab="1" xr2:uid="{00000000-000D-0000-FFFF-FFFF00000000}"/>
  </bookViews>
  <sheets>
    <sheet name="Maladie Groupe" sheetId="9" state="hidden" r:id="rId1"/>
    <sheet name="Proposition Budget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AT">[1]Categories!$B$6:$B$22</definedName>
    <definedName name="certificatyp">#REF!</definedName>
    <definedName name="certificatype">#REF!</definedName>
    <definedName name="choix_mode_livraison">'[2]DPA Page 1'!$BB$5:$BB$11</definedName>
    <definedName name="choix_monnaie">#REF!</definedName>
    <definedName name="choix_oui_non">#REF!</definedName>
    <definedName name="choix_pays">'[2]DPA Page 1'!$BE$5:$BE$252</definedName>
    <definedName name="currency">#REF!</definedName>
    <definedName name="Delivery_mode">[3]Lists!$A$2:$A$6</definedName>
    <definedName name="Incoterms">[3]Lists!$C$2:$C$7</definedName>
    <definedName name="livraison">[4]Français!$A$67:$A$69</definedName>
    <definedName name="mission">[5]French!#REF!</definedName>
    <definedName name="modelivraison">'[6]DA Page 1'!$P$13:$P$19</definedName>
    <definedName name="number">#REF!</definedName>
    <definedName name="Payement">[3]Lists!$E$2:$E$4</definedName>
    <definedName name="Pays">[7]EQUIPEMENT!$I$5</definedName>
    <definedName name="PROJ_map_entete_mapping">#REF!</definedName>
    <definedName name="project">#REF!</definedName>
    <definedName name="Ref_Fiche">#REF!</definedName>
    <definedName name="total_page1">#REF!</definedName>
    <definedName name="typecertificat">'[8]Attestation honneur'!$J$5:$J$10</definedName>
    <definedName name="veber">#REF!</definedName>
    <definedName name="verbe">'[8]Attestation honneur'!$K$5:$K$10</definedName>
    <definedName name="vrebe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2" l="1"/>
  <c r="J12" i="12" s="1"/>
  <c r="I13" i="12"/>
  <c r="J13" i="12" s="1"/>
  <c r="E9" i="12"/>
  <c r="I9" i="12" s="1"/>
  <c r="K9" i="12" s="1"/>
  <c r="E10" i="12"/>
  <c r="I10" i="12" s="1"/>
  <c r="K10" i="12" s="1"/>
  <c r="E11" i="12"/>
  <c r="I11" i="12" s="1"/>
  <c r="E12" i="12"/>
  <c r="E13" i="12"/>
  <c r="E8" i="12"/>
  <c r="E7" i="12"/>
  <c r="H14" i="12"/>
  <c r="D14" i="12"/>
  <c r="C14" i="12"/>
  <c r="B14" i="12"/>
  <c r="I7" i="12"/>
  <c r="K7" i="12" s="1"/>
  <c r="G58" i="9"/>
  <c r="G57" i="9"/>
  <c r="E37" i="9"/>
  <c r="J11" i="12" l="1"/>
  <c r="K11" i="12"/>
  <c r="K13" i="12"/>
  <c r="K12" i="12"/>
  <c r="E14" i="12"/>
  <c r="I14" i="12" s="1"/>
  <c r="I8" i="12"/>
  <c r="J8" i="12" s="1"/>
  <c r="J10" i="12"/>
  <c r="J9" i="12"/>
  <c r="J7" i="12"/>
  <c r="J14" i="12" l="1"/>
  <c r="K14" i="12"/>
  <c r="K8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Ludivine BONNARD</author>
  </authors>
  <commentList>
    <comment ref="I29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Ludivine BONNARD:</t>
        </r>
        <r>
          <rPr>
            <sz val="9"/>
            <color indexed="81"/>
            <rFont val="Tahoma"/>
            <family val="2"/>
          </rPr>
          <t xml:space="preserve">
&lt; 12 ans
</t>
        </r>
      </text>
    </comment>
    <comment ref="K29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Ludivine BONNARD:</t>
        </r>
        <r>
          <rPr>
            <sz val="9"/>
            <color indexed="81"/>
            <rFont val="Tahoma"/>
            <family val="2"/>
          </rPr>
          <t xml:space="preserve">
&lt; 12 ans
</t>
        </r>
      </text>
    </comment>
    <comment ref="G31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Ludivine BONNARD:</t>
        </r>
        <r>
          <rPr>
            <sz val="9"/>
            <color indexed="81"/>
            <rFont val="Tahoma"/>
            <family val="2"/>
          </rPr>
          <t xml:space="preserve">
&lt; 16 ans
</t>
        </r>
      </text>
    </comment>
  </commentList>
</comments>
</file>

<file path=xl/sharedStrings.xml><?xml version="1.0" encoding="utf-8"?>
<sst xmlns="http://schemas.openxmlformats.org/spreadsheetml/2006/main" count="209" uniqueCount="144">
  <si>
    <t>ASSURANCE MALADIE GROUPE</t>
  </si>
  <si>
    <t>LISTE DES ACTES</t>
  </si>
  <si>
    <t>ACA TOGO</t>
  </si>
  <si>
    <t>CAREAS INTERNATIONAL</t>
  </si>
  <si>
    <t>FIDELIA ACA</t>
  </si>
  <si>
    <t>OGAR</t>
  </si>
  <si>
    <t>SUNU</t>
  </si>
  <si>
    <t>NISIA</t>
  </si>
  <si>
    <t>GTA C2A</t>
  </si>
  <si>
    <t>A &amp; B</t>
  </si>
  <si>
    <t>C</t>
  </si>
  <si>
    <t>A &amp; B &amp; C</t>
  </si>
  <si>
    <t>taux</t>
  </si>
  <si>
    <t>plafond</t>
  </si>
  <si>
    <t xml:space="preserve">soins medicaux </t>
  </si>
  <si>
    <t>consultation / viste generaliste</t>
  </si>
  <si>
    <t>6000 / 11000</t>
  </si>
  <si>
    <t>consultation / viste specialiste</t>
  </si>
  <si>
    <t>7500 / 15 000</t>
  </si>
  <si>
    <t>frais pharma</t>
  </si>
  <si>
    <t>FR</t>
  </si>
  <si>
    <t>tri therapie</t>
  </si>
  <si>
    <t>vaccins</t>
  </si>
  <si>
    <t>vitamines</t>
  </si>
  <si>
    <t>analyses medicales</t>
  </si>
  <si>
    <t>pour maladie</t>
  </si>
  <si>
    <t xml:space="preserve">bilan de santé </t>
  </si>
  <si>
    <t>1 fois par an sur (entente préalable) bilan annuel exclus</t>
  </si>
  <si>
    <t>(entente préalable) bilan annuel exclus</t>
  </si>
  <si>
    <t>EP</t>
  </si>
  <si>
    <t>EXamen paracliniques</t>
  </si>
  <si>
    <t>Tarif convention</t>
  </si>
  <si>
    <t>examen specifiques (scanner, IRM)</t>
  </si>
  <si>
    <t>bilan HIV</t>
  </si>
  <si>
    <t>radiologie</t>
  </si>
  <si>
    <t>frais hospitalisation</t>
  </si>
  <si>
    <t>TARIF CONVENTION 2009</t>
  </si>
  <si>
    <t>medecin</t>
  </si>
  <si>
    <t>chirurgie + pti mat</t>
  </si>
  <si>
    <t>implant suite accident</t>
  </si>
  <si>
    <t>pharmacie hospit</t>
  </si>
  <si>
    <t>la chbr par jour (médecine/Chirurgie)</t>
  </si>
  <si>
    <t>?</t>
  </si>
  <si>
    <t xml:space="preserve">TARFI </t>
  </si>
  <si>
    <t>Frais de suivi accompagnant enfant 0 à 5</t>
  </si>
  <si>
    <t>N/A</t>
  </si>
  <si>
    <t>frais dentaire</t>
  </si>
  <si>
    <t>prothese dentaites</t>
  </si>
  <si>
    <t>200 000 sur entente prélable</t>
  </si>
  <si>
    <t>frais d'orthondie</t>
  </si>
  <si>
    <t>100 000/an sur 3  ans sur entente prélable</t>
  </si>
  <si>
    <t>frais optiques</t>
  </si>
  <si>
    <t>Tous les deux ans</t>
  </si>
  <si>
    <t xml:space="preserve">soins </t>
  </si>
  <si>
    <t xml:space="preserve">verres ou lentilles </t>
  </si>
  <si>
    <t>100000 sur (entente préalabe)</t>
  </si>
  <si>
    <t>montures</t>
  </si>
  <si>
    <t>50000 sur  (entente préalabe)</t>
  </si>
  <si>
    <t>maternité</t>
  </si>
  <si>
    <t>frais pre et post natal</t>
  </si>
  <si>
    <t>4 echo</t>
  </si>
  <si>
    <t>accouchement normal</t>
  </si>
  <si>
    <t>accouchement par cesarienne &amp; autres</t>
  </si>
  <si>
    <t>assimilé  chirurgicaux</t>
  </si>
  <si>
    <t>frais de kiné &amp; autres reeduc</t>
  </si>
  <si>
    <t>150 000 sur entente préalable</t>
  </si>
  <si>
    <t xml:space="preserve">appareil ortho </t>
  </si>
  <si>
    <t>autres prottheses</t>
  </si>
  <si>
    <t>Evac/ rapatriement Afrique</t>
  </si>
  <si>
    <t>Evac/ rapatriement Europe</t>
  </si>
  <si>
    <t>TOGO seul</t>
  </si>
  <si>
    <t>plafond annuel</t>
  </si>
  <si>
    <t>plafond par famille</t>
  </si>
  <si>
    <t>afrique</t>
  </si>
  <si>
    <t>europe</t>
  </si>
  <si>
    <t xml:space="preserve">Prime adultes </t>
  </si>
  <si>
    <t>prime enfants</t>
  </si>
  <si>
    <t>accessoires</t>
  </si>
  <si>
    <t>taxes</t>
  </si>
  <si>
    <t>Primes ajustement</t>
  </si>
  <si>
    <t>%</t>
  </si>
  <si>
    <t>0-44%</t>
  </si>
  <si>
    <t>0 - 44</t>
  </si>
  <si>
    <t>0 -59</t>
  </si>
  <si>
    <t>45-54%</t>
  </si>
  <si>
    <t>45 - 54</t>
  </si>
  <si>
    <t>59,01 - 70</t>
  </si>
  <si>
    <t>55-75%</t>
  </si>
  <si>
    <t>55 - 75</t>
  </si>
  <si>
    <t>70,01 - 100</t>
  </si>
  <si>
    <t>76-100%</t>
  </si>
  <si>
    <t>76 - 100</t>
  </si>
  <si>
    <t>100,01 - 109</t>
  </si>
  <si>
    <t>101-115%</t>
  </si>
  <si>
    <t>101 - 115</t>
  </si>
  <si>
    <t>109,01 - 119</t>
  </si>
  <si>
    <t>116-130%</t>
  </si>
  <si>
    <t>116 - 1340</t>
  </si>
  <si>
    <t>119,01 - 129</t>
  </si>
  <si>
    <t>131-150%</t>
  </si>
  <si>
    <t>131 - 150</t>
  </si>
  <si>
    <t>129,01 - 150</t>
  </si>
  <si>
    <t>&gt;150%</t>
  </si>
  <si>
    <t>&gt;150</t>
  </si>
  <si>
    <t>&gt;150,01</t>
  </si>
  <si>
    <t>Frais généraux</t>
  </si>
  <si>
    <t>0-60%</t>
  </si>
  <si>
    <t>61-70%</t>
  </si>
  <si>
    <t>71-90%</t>
  </si>
  <si>
    <t>91-109%</t>
  </si>
  <si>
    <t>110-119%</t>
  </si>
  <si>
    <t>120-130%</t>
  </si>
  <si>
    <t>&gt;130%</t>
  </si>
  <si>
    <t>A rénégocier</t>
  </si>
  <si>
    <r>
      <t>Commentaires</t>
    </r>
    <r>
      <rPr>
        <b/>
        <sz val="16"/>
        <color theme="1"/>
        <rFont val="Calibri"/>
        <family val="2"/>
        <scheme val="minor"/>
      </rPr>
      <t xml:space="preserve"> :</t>
    </r>
  </si>
  <si>
    <t>Au regard de la réaction tardive dans la transmission de courrier, on suppose d'ores et déjà la lenteur dans le traitement des rembousements de frais et des prises en charge.</t>
  </si>
  <si>
    <t>on propose de continuer avec NSIA à travers CAREAS</t>
  </si>
  <si>
    <t>Simulation pour comparaison  sur une même base</t>
  </si>
  <si>
    <t>….............. CFA(XOF)/ Employé + carte par assuré</t>
  </si>
  <si>
    <t>Offre TTC</t>
  </si>
  <si>
    <r>
      <t>PAYS : --------------------------------------</t>
    </r>
    <r>
      <rPr>
        <b/>
        <sz val="10"/>
        <color rgb="FFFF0000"/>
        <rFont val="Arial"/>
        <family val="2"/>
      </rPr>
      <t xml:space="preserve"> (A préciser)</t>
    </r>
  </si>
  <si>
    <t>Pays</t>
  </si>
  <si>
    <t>Employés</t>
  </si>
  <si>
    <t>Conjoints</t>
  </si>
  <si>
    <t>Enfants</t>
  </si>
  <si>
    <t>Total</t>
  </si>
  <si>
    <t>COURTIER</t>
  </si>
  <si>
    <t>Accessoire</t>
  </si>
  <si>
    <t xml:space="preserve">Taux </t>
  </si>
  <si>
    <t>Honoraires</t>
  </si>
  <si>
    <t>Ratio cout/personne</t>
  </si>
  <si>
    <t>Ratio cout/ employé</t>
  </si>
  <si>
    <t>Burkina Faso</t>
  </si>
  <si>
    <t>Niger</t>
  </si>
  <si>
    <t>Togo</t>
  </si>
  <si>
    <t>Benin</t>
  </si>
  <si>
    <t>Mali</t>
  </si>
  <si>
    <t>Sénégal</t>
  </si>
  <si>
    <t>Tchad</t>
  </si>
  <si>
    <t>NB:</t>
  </si>
  <si>
    <t>Tarif par employé*</t>
  </si>
  <si>
    <t>Veuillez inclure le prix de la carte dans la colonne (G) accessoire</t>
  </si>
  <si>
    <t>*Le tarif par employé représente une moyenne du coût indépendamment du nombre d'ayants-droits de chaque employé.</t>
  </si>
  <si>
    <t>Annexe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</si>
</sst>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i/>
      <sz val="11"/>
      <color rgb="FF7030A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164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3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9" fontId="0" fillId="0" borderId="1" xfId="2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6" fillId="0" borderId="1" xfId="1" applyFont="1" applyBorder="1" applyAlignment="1">
      <alignment horizontal="center" vertical="center"/>
    </xf>
    <xf numFmtId="164" fontId="6" fillId="0" borderId="12" xfId="1" applyFont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9" fontId="0" fillId="3" borderId="8" xfId="2" applyFont="1" applyFill="1" applyBorder="1" applyAlignment="1">
      <alignment horizontal="center" vertical="center"/>
    </xf>
    <xf numFmtId="164" fontId="0" fillId="3" borderId="9" xfId="1" applyFont="1" applyFill="1" applyBorder="1" applyAlignment="1">
      <alignment horizontal="center" vertical="center"/>
    </xf>
    <xf numFmtId="9" fontId="0" fillId="3" borderId="9" xfId="2" applyFont="1" applyFill="1" applyBorder="1" applyAlignment="1">
      <alignment horizontal="center" vertical="center"/>
    </xf>
    <xf numFmtId="164" fontId="0" fillId="3" borderId="10" xfId="1" applyFont="1" applyFill="1" applyBorder="1" applyAlignment="1">
      <alignment horizontal="center" vertical="center"/>
    </xf>
    <xf numFmtId="9" fontId="0" fillId="3" borderId="6" xfId="2" applyFont="1" applyFill="1" applyBorder="1" applyAlignment="1">
      <alignment horizontal="center" vertical="center"/>
    </xf>
    <xf numFmtId="164" fontId="0" fillId="3" borderId="1" xfId="1" applyFont="1" applyFill="1" applyBorder="1" applyAlignment="1">
      <alignment horizontal="center" vertical="center"/>
    </xf>
    <xf numFmtId="9" fontId="0" fillId="3" borderId="1" xfId="2" applyFont="1" applyFill="1" applyBorder="1" applyAlignment="1">
      <alignment horizontal="center" vertical="center"/>
    </xf>
    <xf numFmtId="165" fontId="0" fillId="3" borderId="1" xfId="1" applyNumberFormat="1" applyFont="1" applyFill="1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164" fontId="0" fillId="0" borderId="12" xfId="1" applyFont="1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9" fontId="0" fillId="3" borderId="11" xfId="2" applyFont="1" applyFill="1" applyBorder="1" applyAlignment="1">
      <alignment horizontal="center" vertical="center"/>
    </xf>
    <xf numFmtId="164" fontId="0" fillId="3" borderId="12" xfId="1" applyFont="1" applyFill="1" applyBorder="1" applyAlignment="1">
      <alignment horizontal="center" vertical="center"/>
    </xf>
    <xf numFmtId="9" fontId="6" fillId="3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9" fontId="0" fillId="3" borderId="13" xfId="2" applyFont="1" applyFill="1" applyBorder="1" applyAlignment="1">
      <alignment horizontal="center" vertical="center"/>
    </xf>
    <xf numFmtId="164" fontId="0" fillId="3" borderId="14" xfId="1" applyFont="1" applyFill="1" applyBorder="1" applyAlignment="1">
      <alignment horizontal="center" vertical="center"/>
    </xf>
    <xf numFmtId="9" fontId="0" fillId="3" borderId="14" xfId="2" applyFont="1" applyFill="1" applyBorder="1" applyAlignment="1">
      <alignment horizontal="center" vertical="center"/>
    </xf>
    <xf numFmtId="164" fontId="0" fillId="3" borderId="15" xfId="1" applyFont="1" applyFill="1" applyBorder="1" applyAlignment="1">
      <alignment horizontal="center" vertical="center"/>
    </xf>
    <xf numFmtId="9" fontId="0" fillId="0" borderId="3" xfId="2" applyFont="1" applyBorder="1" applyAlignment="1">
      <alignment horizontal="center" vertical="center"/>
    </xf>
    <xf numFmtId="9" fontId="0" fillId="4" borderId="1" xfId="2" applyFont="1" applyFill="1" applyBorder="1" applyAlignment="1">
      <alignment horizontal="center" vertical="center"/>
    </xf>
    <xf numFmtId="164" fontId="0" fillId="4" borderId="1" xfId="1" applyFont="1" applyFill="1" applyBorder="1" applyAlignment="1">
      <alignment horizontal="center" vertical="center"/>
    </xf>
    <xf numFmtId="9" fontId="0" fillId="5" borderId="1" xfId="2" applyFont="1" applyFill="1" applyBorder="1" applyAlignment="1">
      <alignment horizontal="center" vertical="center"/>
    </xf>
    <xf numFmtId="164" fontId="0" fillId="5" borderId="1" xfId="1" applyFont="1" applyFill="1" applyBorder="1" applyAlignment="1">
      <alignment horizontal="center" vertical="center"/>
    </xf>
    <xf numFmtId="165" fontId="0" fillId="5" borderId="1" xfId="1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9" fontId="0" fillId="2" borderId="1" xfId="2" applyFont="1" applyFill="1" applyBorder="1" applyAlignment="1">
      <alignment horizontal="center" vertical="center"/>
    </xf>
    <xf numFmtId="164" fontId="0" fillId="2" borderId="1" xfId="1" applyFont="1" applyFill="1" applyBorder="1" applyAlignment="1">
      <alignment horizontal="center" vertical="center"/>
    </xf>
    <xf numFmtId="165" fontId="0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165" fontId="5" fillId="3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9" fontId="6" fillId="0" borderId="1" xfId="2" applyFont="1" applyBorder="1" applyAlignment="1">
      <alignment horizontal="center" vertical="center"/>
    </xf>
    <xf numFmtId="9" fontId="6" fillId="0" borderId="11" xfId="2" applyFont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/>
    </xf>
    <xf numFmtId="164" fontId="6" fillId="4" borderId="1" xfId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/>
    </xf>
    <xf numFmtId="164" fontId="0" fillId="0" borderId="1" xfId="1" applyFont="1" applyFill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 wrapText="1"/>
    </xf>
    <xf numFmtId="164" fontId="11" fillId="0" borderId="1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/>
    </xf>
    <xf numFmtId="164" fontId="9" fillId="3" borderId="1" xfId="1" applyFont="1" applyFill="1" applyBorder="1" applyAlignment="1">
      <alignment horizontal="center" vertical="center" wrapText="1"/>
    </xf>
    <xf numFmtId="164" fontId="9" fillId="3" borderId="1" xfId="1" applyFont="1" applyFill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9" fontId="6" fillId="0" borderId="3" xfId="2" applyFont="1" applyBorder="1" applyAlignment="1">
      <alignment horizontal="center" vertical="center"/>
    </xf>
    <xf numFmtId="9" fontId="15" fillId="0" borderId="2" xfId="2" applyFont="1" applyBorder="1" applyAlignment="1">
      <alignment horizontal="center" vertical="center"/>
    </xf>
    <xf numFmtId="164" fontId="15" fillId="0" borderId="2" xfId="1" applyFont="1" applyBorder="1" applyAlignment="1">
      <alignment horizontal="center" vertical="center"/>
    </xf>
    <xf numFmtId="9" fontId="15" fillId="0" borderId="1" xfId="2" applyFont="1" applyBorder="1" applyAlignment="1">
      <alignment horizontal="center" vertical="center"/>
    </xf>
    <xf numFmtId="164" fontId="15" fillId="0" borderId="1" xfId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7" fillId="0" borderId="0" xfId="3"/>
    <xf numFmtId="0" fontId="17" fillId="0" borderId="0" xfId="3" applyAlignment="1">
      <alignment horizontal="center"/>
    </xf>
    <xf numFmtId="0" fontId="18" fillId="8" borderId="0" xfId="3" applyFont="1" applyFill="1"/>
    <xf numFmtId="0" fontId="17" fillId="8" borderId="0" xfId="3" applyFill="1"/>
    <xf numFmtId="0" fontId="17" fillId="8" borderId="0" xfId="3" applyFill="1" applyAlignment="1">
      <alignment horizontal="center"/>
    </xf>
    <xf numFmtId="0" fontId="19" fillId="0" borderId="0" xfId="3" applyFont="1"/>
    <xf numFmtId="164" fontId="23" fillId="9" borderId="22" xfId="4" applyFont="1" applyFill="1" applyBorder="1" applyAlignment="1">
      <alignment horizontal="center" vertical="center" wrapText="1"/>
    </xf>
    <xf numFmtId="164" fontId="23" fillId="9" borderId="23" xfId="4" applyFont="1" applyFill="1" applyBorder="1" applyAlignment="1">
      <alignment horizontal="center" vertical="center" wrapText="1"/>
    </xf>
    <xf numFmtId="0" fontId="22" fillId="0" borderId="0" xfId="3" applyFont="1"/>
    <xf numFmtId="0" fontId="19" fillId="0" borderId="19" xfId="3" applyFont="1" applyBorder="1" applyAlignment="1">
      <alignment horizontal="justify" vertical="center" wrapText="1"/>
    </xf>
    <xf numFmtId="165" fontId="19" fillId="0" borderId="20" xfId="4" applyNumberFormat="1" applyFont="1" applyFill="1" applyBorder="1" applyAlignment="1">
      <alignment horizontal="right" vertical="center" wrapText="1"/>
    </xf>
    <xf numFmtId="165" fontId="19" fillId="0" borderId="20" xfId="4" applyNumberFormat="1" applyFont="1" applyFill="1" applyBorder="1" applyAlignment="1">
      <alignment horizontal="center" vertical="center" wrapText="1"/>
    </xf>
    <xf numFmtId="9" fontId="19" fillId="0" borderId="20" xfId="5" applyFont="1" applyFill="1" applyBorder="1" applyAlignment="1">
      <alignment horizontal="center" vertical="center" wrapText="1"/>
    </xf>
    <xf numFmtId="165" fontId="19" fillId="10" borderId="20" xfId="4" applyNumberFormat="1" applyFont="1" applyFill="1" applyBorder="1" applyAlignment="1">
      <alignment horizontal="center" vertical="center" wrapText="1"/>
    </xf>
    <xf numFmtId="0" fontId="24" fillId="8" borderId="0" xfId="3" applyFont="1" applyFill="1" applyAlignment="1">
      <alignment horizontal="left"/>
    </xf>
    <xf numFmtId="0" fontId="25" fillId="0" borderId="0" xfId="0" applyFont="1" applyAlignment="1">
      <alignment horizontal="justify" vertical="center" wrapText="1"/>
    </xf>
    <xf numFmtId="164" fontId="23" fillId="9" borderId="26" xfId="4" applyFont="1" applyFill="1" applyBorder="1" applyAlignment="1">
      <alignment horizontal="center" vertical="center" wrapText="1"/>
    </xf>
    <xf numFmtId="164" fontId="23" fillId="9" borderId="18" xfId="4" applyFont="1" applyFill="1" applyBorder="1" applyAlignment="1">
      <alignment horizontal="center" vertical="center" wrapText="1"/>
    </xf>
    <xf numFmtId="165" fontId="19" fillId="0" borderId="20" xfId="4" applyNumberFormat="1" applyFont="1" applyFill="1" applyBorder="1" applyAlignment="1">
      <alignment vertical="center" wrapText="1"/>
    </xf>
    <xf numFmtId="165" fontId="19" fillId="0" borderId="21" xfId="4" applyNumberFormat="1" applyFont="1" applyFill="1" applyBorder="1" applyAlignment="1">
      <alignment vertical="center" wrapText="1"/>
    </xf>
    <xf numFmtId="165" fontId="19" fillId="0" borderId="28" xfId="4" applyNumberFormat="1" applyFont="1" applyFill="1" applyBorder="1" applyAlignment="1">
      <alignment vertical="center" wrapText="1"/>
    </xf>
    <xf numFmtId="165" fontId="19" fillId="0" borderId="18" xfId="4" applyNumberFormat="1" applyFont="1" applyFill="1" applyBorder="1" applyAlignment="1">
      <alignment vertical="center" wrapText="1"/>
    </xf>
    <xf numFmtId="0" fontId="18" fillId="0" borderId="0" xfId="3" applyFont="1"/>
    <xf numFmtId="0" fontId="18" fillId="0" borderId="0" xfId="3" applyFont="1" applyAlignment="1">
      <alignment horizontal="right"/>
    </xf>
    <xf numFmtId="164" fontId="17" fillId="0" borderId="0" xfId="1" applyFont="1" applyAlignment="1">
      <alignment horizontal="center"/>
    </xf>
    <xf numFmtId="164" fontId="18" fillId="0" borderId="0" xfId="1" applyFont="1" applyAlignment="1">
      <alignment horizontal="center"/>
    </xf>
    <xf numFmtId="0" fontId="18" fillId="0" borderId="0" xfId="3" applyFont="1" applyAlignment="1">
      <alignment horizontal="center" vertical="center"/>
    </xf>
    <xf numFmtId="0" fontId="18" fillId="0" borderId="0" xfId="3" applyFont="1" applyAlignment="1">
      <alignment horizontal="center" vertical="center" wrapText="1"/>
    </xf>
    <xf numFmtId="0" fontId="18" fillId="0" borderId="0" xfId="3" applyFont="1" applyAlignment="1">
      <alignment horizontal="center" wrapText="1"/>
    </xf>
    <xf numFmtId="165" fontId="17" fillId="0" borderId="0" xfId="1" applyNumberFormat="1" applyFont="1" applyFill="1" applyBorder="1" applyAlignment="1">
      <alignment horizontal="center"/>
    </xf>
    <xf numFmtId="164" fontId="17" fillId="0" borderId="0" xfId="1" applyFont="1" applyFill="1" applyBorder="1" applyAlignment="1">
      <alignment horizontal="center"/>
    </xf>
    <xf numFmtId="164" fontId="18" fillId="0" borderId="0" xfId="3" applyNumberFormat="1" applyFont="1" applyAlignment="1">
      <alignment horizontal="center"/>
    </xf>
    <xf numFmtId="164" fontId="21" fillId="9" borderId="28" xfId="4" applyFont="1" applyFill="1" applyBorder="1" applyAlignment="1">
      <alignment horizontal="center" vertical="center" wrapText="1"/>
    </xf>
    <xf numFmtId="165" fontId="19" fillId="12" borderId="20" xfId="4" applyNumberFormat="1" applyFont="1" applyFill="1" applyBorder="1" applyAlignment="1">
      <alignment vertical="center" wrapText="1"/>
    </xf>
    <xf numFmtId="165" fontId="19" fillId="12" borderId="20" xfId="4" applyNumberFormat="1" applyFont="1" applyFill="1" applyBorder="1" applyAlignment="1">
      <alignment horizontal="left" vertical="center" wrapText="1"/>
    </xf>
    <xf numFmtId="0" fontId="26" fillId="0" borderId="24" xfId="0" applyFont="1" applyBorder="1" applyAlignment="1">
      <alignment horizontal="right" vertical="center" wrapText="1"/>
    </xf>
    <xf numFmtId="0" fontId="26" fillId="0" borderId="25" xfId="0" applyFont="1" applyBorder="1" applyAlignment="1">
      <alignment horizontal="right" vertical="center" wrapText="1"/>
    </xf>
    <xf numFmtId="164" fontId="21" fillId="9" borderId="29" xfId="4" applyFont="1" applyFill="1" applyBorder="1" applyAlignment="1">
      <alignment horizontal="center" vertical="center" wrapText="1"/>
    </xf>
    <xf numFmtId="164" fontId="21" fillId="9" borderId="0" xfId="4" applyFont="1" applyFill="1" applyBorder="1" applyAlignment="1">
      <alignment horizontal="center" vertical="center" wrapText="1"/>
    </xf>
    <xf numFmtId="0" fontId="17" fillId="0" borderId="0" xfId="3" applyAlignment="1">
      <alignment horizontal="center"/>
    </xf>
    <xf numFmtId="0" fontId="18" fillId="0" borderId="5" xfId="3" applyFont="1" applyBorder="1" applyAlignment="1">
      <alignment horizontal="left"/>
    </xf>
    <xf numFmtId="0" fontId="18" fillId="0" borderId="7" xfId="3" applyFont="1" applyBorder="1" applyAlignment="1">
      <alignment horizontal="left"/>
    </xf>
    <xf numFmtId="0" fontId="18" fillId="0" borderId="6" xfId="3" applyFont="1" applyBorder="1" applyAlignment="1">
      <alignment horizontal="left"/>
    </xf>
    <xf numFmtId="0" fontId="21" fillId="11" borderId="27" xfId="3" applyFont="1" applyFill="1" applyBorder="1" applyAlignment="1">
      <alignment horizontal="center" vertical="center" wrapText="1"/>
    </xf>
    <xf numFmtId="0" fontId="21" fillId="11" borderId="19" xfId="3" applyFont="1" applyFill="1" applyBorder="1" applyAlignment="1">
      <alignment horizontal="center" vertical="center" wrapText="1"/>
    </xf>
    <xf numFmtId="0" fontId="27" fillId="11" borderId="27" xfId="3" applyFont="1" applyFill="1" applyBorder="1" applyAlignment="1">
      <alignment horizontal="center" vertical="center" wrapText="1"/>
    </xf>
    <xf numFmtId="0" fontId="27" fillId="11" borderId="30" xfId="3" applyFont="1" applyFill="1" applyBorder="1" applyAlignment="1">
      <alignment horizontal="center" vertical="center" wrapText="1"/>
    </xf>
    <xf numFmtId="0" fontId="27" fillId="11" borderId="19" xfId="3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64" fontId="0" fillId="0" borderId="2" xfId="1" applyFont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24" fillId="0" borderId="0" xfId="3" applyFont="1"/>
    <xf numFmtId="0" fontId="18" fillId="0" borderId="1" xfId="3" applyFont="1" applyBorder="1" applyAlignment="1">
      <alignment horizontal="center" vertical="center"/>
    </xf>
  </cellXfs>
  <cellStyles count="6">
    <cellStyle name="Milliers" xfId="1" builtinId="3"/>
    <cellStyle name="Milliers 2" xfId="4" xr:uid="{6B07E3FF-F424-4E78-B21A-9CEC69799916}"/>
    <cellStyle name="Normal" xfId="0" builtinId="0"/>
    <cellStyle name="Normal 2" xfId="3" xr:uid="{70BDBD8D-A7CF-4857-A925-93FD353835FE}"/>
    <cellStyle name="Pourcentage" xfId="2" builtinId="5"/>
    <cellStyle name="Pourcentage 2" xfId="5" xr:uid="{D51BB23D-C0E1-4DA9-A1C1-B41AEEA07E12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B\Expert%20Logistique\03%20Fonctionnel\ACF%20Kitlog%20V3\Finale\Order%20Management\02%20-%20Internal%20Order%20Form%20V3_0%20Examp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DHAKA\Purchase\Form\1_Proforma_requ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B\Expert%20Logistique\02%20KitLogs\ACF%20Kitlog%20V3\KITLOG%20V3\3.%20Supply%20Chain\3.2%20Order%20management%20Revised\Order%20management%20Revised%20-%20For%20translation\04%20-%20Procurement%20Follow%20Up%20V3_4%20-%20For%20translatio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32A6D0\C19-04-Delivery_note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MISSION%20LOG/Downloads/GAO/C18-03-Freight_acknowledgement_form1" TargetMode="External"/><Relationship Id="rId1" Type="http://schemas.openxmlformats.org/officeDocument/2006/relationships/externalLinkPath" Target="/Users/MISSION%20LOG/Downloads/GAO/C18-03-Freight_acknowledgement_form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PurchaseRequestForm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serrano\Local%20Settings\Temporary%20Internet%20Files\OLKCB\DHAKA\Equipment%20Inventory\BAN%20Computer%20List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reau\Bureau\Cahiers%20Logistique\3%20Equipements\P04F-CertificatFin%20V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 use"/>
      <sheetName val="IOF"/>
      <sheetName val="Categories"/>
      <sheetName val="How_to_use"/>
      <sheetName val="DPA_Page_1"/>
      <sheetName val="Data"/>
      <sheetName val="DA_Page_1"/>
      <sheetName val="EQUIPEMENT"/>
      <sheetName val="Attestation_honneur"/>
      <sheetName val="Sheet2"/>
      <sheetName val="Feuil2"/>
      <sheetName val="Sheet1"/>
      <sheetName val="Données"/>
      <sheetName val="Categories marchés"/>
      <sheetName val="Catégories marchés new"/>
      <sheetName val="How_to_use1"/>
      <sheetName val="How_to_use6"/>
      <sheetName val="How_to_use2"/>
      <sheetName val="How_to_use3"/>
      <sheetName val="How_to_use5"/>
      <sheetName val="How_to_use4"/>
      <sheetName val="How_to_use7"/>
      <sheetName val="How_to_use8"/>
      <sheetName val="How_to_use9"/>
      <sheetName val="How_to_use10"/>
      <sheetName val="How_to_use15"/>
      <sheetName val="How_to_use11"/>
      <sheetName val="How_to_use12"/>
      <sheetName val="How_to_use13"/>
      <sheetName val="How_to_use14"/>
      <sheetName val="Catégorie"/>
      <sheetName val="How_to_use16"/>
      <sheetName val="Feuil1"/>
      <sheetName val="How_to_use17"/>
      <sheetName val="How_to_use18"/>
      <sheetName val="How_to_use19"/>
      <sheetName val="How_to_use20"/>
      <sheetName val="How_to_use21"/>
      <sheetName val="How_to_use22"/>
      <sheetName val="How_to_use24"/>
      <sheetName val="How_to_use23"/>
    </sheetNames>
    <sheetDataSet>
      <sheetData sheetId="0" refreshError="1"/>
      <sheetData sheetId="1" refreshError="1"/>
      <sheetData sheetId="2">
        <row r="6">
          <cell r="B6" t="str">
            <v>AGR</v>
          </cell>
        </row>
        <row r="7">
          <cell r="B7" t="str">
            <v>BUI</v>
          </cell>
        </row>
        <row r="8">
          <cell r="B8" t="str">
            <v>COO</v>
          </cell>
        </row>
        <row r="9">
          <cell r="B9" t="str">
            <v>EDU</v>
          </cell>
        </row>
        <row r="10">
          <cell r="B10" t="str">
            <v>EQU</v>
          </cell>
        </row>
        <row r="11">
          <cell r="B11" t="str">
            <v>FOO</v>
          </cell>
        </row>
        <row r="12">
          <cell r="B12" t="str">
            <v>FUE</v>
          </cell>
        </row>
        <row r="13">
          <cell r="B13" t="str">
            <v>FUR</v>
          </cell>
        </row>
        <row r="14">
          <cell r="B14" t="str">
            <v>HYG</v>
          </cell>
        </row>
        <row r="15">
          <cell r="B15" t="str">
            <v>LOG</v>
          </cell>
        </row>
        <row r="16">
          <cell r="B16" t="str">
            <v>MED</v>
          </cell>
        </row>
        <row r="17">
          <cell r="B17" t="str">
            <v>NUT</v>
          </cell>
        </row>
        <row r="18">
          <cell r="B18" t="str">
            <v>OFF</v>
          </cell>
        </row>
        <row r="19">
          <cell r="B19" t="str">
            <v>STA</v>
          </cell>
        </row>
        <row r="20">
          <cell r="B20" t="str">
            <v>VEH</v>
          </cell>
        </row>
        <row r="21">
          <cell r="B21" t="str">
            <v>VIS</v>
          </cell>
        </row>
        <row r="22">
          <cell r="B22" t="str">
            <v>WAT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 refreshError="1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PA Page 1"/>
      <sheetName val="Page 2"/>
      <sheetName val="Page 3"/>
      <sheetName val="DPA_Page_1"/>
      <sheetName val="Page_2"/>
      <sheetName val="Page_3"/>
    </sheetNames>
    <sheetDataSet>
      <sheetData sheetId="0"/>
      <sheetData sheetId="1" refreshError="1"/>
      <sheetData sheetId="2" refreshError="1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w to use"/>
      <sheetName val="PFU IN"/>
      <sheetName val="PFU OUT"/>
      <sheetName val="PR"/>
      <sheetName val="SPO"/>
      <sheetName val="Prices List"/>
      <sheetName val="Lists"/>
      <sheetName val="How_to_use"/>
      <sheetName val="PFU_IN"/>
      <sheetName val="PFU_OUT"/>
      <sheetName val="Prices_List"/>
      <sheetName val="How_to_use1"/>
      <sheetName val="PFU_IN1"/>
      <sheetName val="PFU_OUT1"/>
      <sheetName val="Prices_List1"/>
      <sheetName val="Paramétrage"/>
      <sheetName val="How_to_use2"/>
      <sheetName val="PFU_IN2"/>
      <sheetName val="PFU_OUT2"/>
      <sheetName val="Prices_List2"/>
      <sheetName val="How_to_use3"/>
      <sheetName val="PFU_IN3"/>
      <sheetName val="PFU_OUT3"/>
      <sheetName val="Prices_List3"/>
      <sheetName val="DPA Page 1"/>
      <sheetName val="How_to_use4"/>
      <sheetName val="PFU_IN4"/>
      <sheetName val="PFU_OUT4"/>
      <sheetName val="Prices_List4"/>
      <sheetName val="How_to_use5"/>
      <sheetName val="PFU_IN5"/>
      <sheetName val="PFU_OUT5"/>
      <sheetName val="Prices_List5"/>
      <sheetName val="DPA_Page_1"/>
      <sheetName val="How_to_use6"/>
      <sheetName val="PFU_IN6"/>
      <sheetName val="PFU_OUT6"/>
      <sheetName val="Prices_List6"/>
      <sheetName val="DPA_Page_11"/>
      <sheetName val="How_to_use7"/>
      <sheetName val="PFU_IN7"/>
      <sheetName val="PFU_OUT7"/>
      <sheetName val="Prices_List7"/>
      <sheetName val="DPA_Page_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Pick up by ACF</v>
          </cell>
          <cell r="C2" t="str">
            <v>Ex-Works</v>
          </cell>
          <cell r="E2" t="str">
            <v>Cash</v>
          </cell>
        </row>
        <row r="3">
          <cell r="A3" t="str">
            <v>Road delivery</v>
          </cell>
          <cell r="C3" t="str">
            <v>DDP</v>
          </cell>
          <cell r="E3" t="str">
            <v>Cheque</v>
          </cell>
        </row>
        <row r="4">
          <cell r="A4" t="str">
            <v>Air delivery</v>
          </cell>
          <cell r="C4" t="str">
            <v>DDU</v>
          </cell>
          <cell r="E4" t="str">
            <v xml:space="preserve">Bank Transfer </v>
          </cell>
        </row>
        <row r="5">
          <cell r="A5" t="str">
            <v>Sea Delivery</v>
          </cell>
          <cell r="C5" t="str">
            <v>FOB</v>
          </cell>
        </row>
        <row r="6">
          <cell r="A6" t="str">
            <v>Combined Mode</v>
          </cell>
          <cell r="C6" t="str">
            <v>CIF</v>
          </cell>
        </row>
        <row r="7">
          <cell r="C7" t="str">
            <v>CIP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çais"/>
      <sheetName val="BDD 07-11"/>
      <sheetName val="DA Page 1"/>
      <sheetName val="BDD_07-111"/>
      <sheetName val="BDD_07-11"/>
      <sheetName val="BDD_07-113"/>
      <sheetName val="BDD_07-112"/>
      <sheetName val="BDD_07-115"/>
      <sheetName val="BDD_07-114"/>
      <sheetName val="BDD_07-116"/>
      <sheetName val="BDD_07-117"/>
      <sheetName val="DA_Page_1"/>
    </sheetNames>
    <sheetDataSet>
      <sheetData sheetId="0" refreshError="1">
        <row r="67">
          <cell r="A67" t="str">
            <v>Membre HI / Nom de la personne</v>
          </cell>
        </row>
        <row r="68">
          <cell r="A68" t="str">
            <v>Transporteur / Nom de l'entreprise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rench"/>
      <sheetName val="5. Interets"/>
      <sheetName val="EQUIPEMENT"/>
      <sheetName val="5__Interets3"/>
      <sheetName val="5__Interets"/>
      <sheetName val="5__Interets2"/>
      <sheetName val="5__Interets1"/>
      <sheetName val="5__Interets4"/>
      <sheetName val="5__Interets5"/>
      <sheetName val="5__Interets9"/>
      <sheetName val="5__Interets6"/>
      <sheetName val="5__Interets7"/>
      <sheetName val="5__Interets8"/>
      <sheetName val="5__Interets10"/>
      <sheetName val="5__Interets13"/>
      <sheetName val="5__Interets11"/>
      <sheetName val="5__Interets12"/>
      <sheetName val="5__Interets14"/>
      <sheetName val="5__Interets15"/>
      <sheetName val="5__Interets16"/>
      <sheetName val="5__Interets17"/>
      <sheetName val="5__Interets18"/>
      <sheetName val="5__Interets19"/>
      <sheetName val="5__Interets20"/>
      <sheetName val="5__Interets22"/>
      <sheetName val="5__Interets21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 Page 1"/>
      <sheetName val="Page 2"/>
      <sheetName val="Page 3"/>
      <sheetName val="Page 4"/>
      <sheetName val="Page 5"/>
      <sheetName val="Page 6"/>
      <sheetName val="Page 7"/>
      <sheetName val="Page 8"/>
      <sheetName val="Page 9"/>
      <sheetName val="Page 10"/>
      <sheetName val="PurchaseRequestForm09"/>
      <sheetName val="DA_Page_1"/>
      <sheetName val="Page_2"/>
      <sheetName val="Page_3"/>
      <sheetName val="Page_4"/>
      <sheetName val="Page_5"/>
      <sheetName val="Page_6"/>
      <sheetName val="Page_7"/>
      <sheetName val="Page_8"/>
      <sheetName val="Page_9"/>
      <sheetName val="Page_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QUIPEMENT"/>
      <sheetName val="Equipment Identity Card"/>
      <sheetName val="CODIFICATION EQUIPEMENT"/>
      <sheetName val="Equipment_Identity_Card"/>
      <sheetName val="CODIFICATION_EQUIPEMEN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estation honneur"/>
      <sheetName val="Sworn statement"/>
      <sheetName val="Attestation_honneur"/>
      <sheetName val="Sworn_statemen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4"/>
  <sheetViews>
    <sheetView workbookViewId="0">
      <selection activeCell="J79" sqref="J79"/>
    </sheetView>
  </sheetViews>
  <sheetFormatPr baseColWidth="10" defaultColWidth="11.453125" defaultRowHeight="14.5" x14ac:dyDescent="0.35"/>
  <cols>
    <col min="1" max="1" width="22.453125" style="46" customWidth="1"/>
    <col min="2" max="2" width="7.26953125" customWidth="1"/>
    <col min="3" max="3" width="16" customWidth="1"/>
    <col min="4" max="4" width="7.1796875" customWidth="1"/>
    <col min="5" max="5" width="14" customWidth="1"/>
    <col min="6" max="6" width="7.26953125" customWidth="1"/>
    <col min="7" max="7" width="14.453125" customWidth="1"/>
    <col min="8" max="8" width="6.453125" customWidth="1"/>
    <col min="9" max="9" width="14.7265625" customWidth="1"/>
    <col min="10" max="10" width="10.26953125" customWidth="1"/>
    <col min="11" max="11" width="15" customWidth="1"/>
    <col min="12" max="12" width="10.81640625" customWidth="1"/>
    <col min="13" max="13" width="16.1796875" customWidth="1"/>
    <col min="14" max="14" width="7.1796875" customWidth="1"/>
    <col min="15" max="15" width="14.26953125" customWidth="1"/>
    <col min="16" max="16" width="7.1796875" customWidth="1"/>
    <col min="17" max="17" width="14.7265625" customWidth="1"/>
  </cols>
  <sheetData>
    <row r="1" spans="1:17" ht="30" customHeight="1" x14ac:dyDescent="0.3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17" ht="21" x14ac:dyDescent="0.5">
      <c r="A2" s="122" t="s">
        <v>1</v>
      </c>
      <c r="B2" s="130" t="s">
        <v>2</v>
      </c>
      <c r="C2" s="130"/>
      <c r="D2" s="130"/>
      <c r="E2" s="130"/>
      <c r="F2" s="130"/>
      <c r="G2" s="130"/>
      <c r="H2" s="130"/>
      <c r="I2" s="130"/>
      <c r="J2" s="130"/>
      <c r="K2" s="130"/>
      <c r="L2" s="131" t="s">
        <v>3</v>
      </c>
      <c r="M2" s="131"/>
      <c r="N2" s="131"/>
      <c r="O2" s="131"/>
      <c r="P2" s="131"/>
      <c r="Q2" s="131"/>
    </row>
    <row r="3" spans="1:17" s="13" customFormat="1" x14ac:dyDescent="0.35">
      <c r="A3" s="122"/>
      <c r="B3" s="120" t="s">
        <v>4</v>
      </c>
      <c r="C3" s="120"/>
      <c r="D3" s="120"/>
      <c r="E3" s="120"/>
      <c r="F3" s="117" t="s">
        <v>5</v>
      </c>
      <c r="G3" s="118"/>
      <c r="H3" s="117" t="s">
        <v>6</v>
      </c>
      <c r="I3" s="118"/>
      <c r="J3" s="117" t="s">
        <v>7</v>
      </c>
      <c r="K3" s="118"/>
      <c r="L3" s="117" t="s">
        <v>8</v>
      </c>
      <c r="M3" s="118"/>
      <c r="N3" s="117" t="s">
        <v>7</v>
      </c>
      <c r="O3" s="118"/>
      <c r="P3" s="118"/>
      <c r="Q3" s="119"/>
    </row>
    <row r="4" spans="1:17" s="13" customFormat="1" x14ac:dyDescent="0.35">
      <c r="A4" s="122"/>
      <c r="B4" s="117" t="s">
        <v>9</v>
      </c>
      <c r="C4" s="119"/>
      <c r="D4" s="117" t="s">
        <v>10</v>
      </c>
      <c r="E4" s="119"/>
      <c r="F4" s="117" t="s">
        <v>11</v>
      </c>
      <c r="G4" s="119"/>
      <c r="H4" s="117" t="s">
        <v>11</v>
      </c>
      <c r="I4" s="119"/>
      <c r="J4" s="117" t="s">
        <v>11</v>
      </c>
      <c r="K4" s="119"/>
      <c r="L4" s="117" t="s">
        <v>11</v>
      </c>
      <c r="M4" s="119"/>
      <c r="N4" s="117" t="s">
        <v>9</v>
      </c>
      <c r="O4" s="119"/>
      <c r="P4" s="117" t="s">
        <v>10</v>
      </c>
      <c r="Q4" s="119"/>
    </row>
    <row r="5" spans="1:17" s="13" customFormat="1" ht="15" thickBot="1" x14ac:dyDescent="0.4">
      <c r="A5" s="122"/>
      <c r="B5" s="63" t="s">
        <v>12</v>
      </c>
      <c r="C5" s="64" t="s">
        <v>13</v>
      </c>
      <c r="D5" s="63" t="s">
        <v>12</v>
      </c>
      <c r="E5" s="64" t="s">
        <v>13</v>
      </c>
      <c r="F5" s="65" t="s">
        <v>12</v>
      </c>
      <c r="G5" s="66" t="s">
        <v>13</v>
      </c>
      <c r="H5" s="65" t="s">
        <v>12</v>
      </c>
      <c r="I5" s="67" t="s">
        <v>13</v>
      </c>
      <c r="J5" s="65" t="s">
        <v>12</v>
      </c>
      <c r="K5" s="66" t="s">
        <v>13</v>
      </c>
      <c r="L5" s="65" t="s">
        <v>12</v>
      </c>
      <c r="M5" s="66" t="s">
        <v>13</v>
      </c>
      <c r="N5" s="65" t="s">
        <v>12</v>
      </c>
      <c r="O5" s="66" t="s">
        <v>13</v>
      </c>
      <c r="P5" s="65" t="s">
        <v>12</v>
      </c>
      <c r="Q5" s="66" t="s">
        <v>13</v>
      </c>
    </row>
    <row r="6" spans="1:17" s="13" customFormat="1" x14ac:dyDescent="0.35">
      <c r="A6" s="6" t="s">
        <v>14</v>
      </c>
      <c r="B6" s="14">
        <v>0.8</v>
      </c>
      <c r="C6" s="15"/>
      <c r="D6" s="16">
        <v>0.95</v>
      </c>
      <c r="E6" s="17"/>
      <c r="F6" s="18">
        <v>0.8</v>
      </c>
      <c r="G6" s="19"/>
      <c r="H6" s="20">
        <v>0.8</v>
      </c>
      <c r="I6" s="21"/>
      <c r="J6" s="20">
        <v>0.8</v>
      </c>
      <c r="K6" s="19"/>
      <c r="L6" s="20">
        <v>0.8</v>
      </c>
      <c r="M6" s="19"/>
      <c r="N6" s="20">
        <v>0.8</v>
      </c>
      <c r="O6" s="19"/>
      <c r="P6" s="20">
        <v>0.95</v>
      </c>
      <c r="Q6" s="19"/>
    </row>
    <row r="7" spans="1:17" s="13" customFormat="1" ht="29" x14ac:dyDescent="0.35">
      <c r="A7" s="7" t="s">
        <v>15</v>
      </c>
      <c r="B7" s="22">
        <v>0.8</v>
      </c>
      <c r="C7" s="5" t="s">
        <v>16</v>
      </c>
      <c r="D7" s="3">
        <v>0.95</v>
      </c>
      <c r="E7" s="23" t="s">
        <v>16</v>
      </c>
      <c r="F7" s="24">
        <v>0.8</v>
      </c>
      <c r="G7" s="5" t="s">
        <v>16</v>
      </c>
      <c r="H7" s="3">
        <v>0.8</v>
      </c>
      <c r="I7" s="4"/>
      <c r="J7" s="3">
        <v>0.8</v>
      </c>
      <c r="K7" s="5" t="s">
        <v>16</v>
      </c>
      <c r="L7" s="3">
        <v>0.8</v>
      </c>
      <c r="M7" s="5" t="s">
        <v>16</v>
      </c>
      <c r="N7" s="3">
        <v>0.8</v>
      </c>
      <c r="O7" s="5" t="s">
        <v>16</v>
      </c>
      <c r="P7" s="3">
        <v>0.95</v>
      </c>
      <c r="Q7" s="5" t="s">
        <v>16</v>
      </c>
    </row>
    <row r="8" spans="1:17" s="13" customFormat="1" ht="29" x14ac:dyDescent="0.35">
      <c r="A8" s="7" t="s">
        <v>17</v>
      </c>
      <c r="B8" s="22">
        <v>0.8</v>
      </c>
      <c r="C8" s="5" t="s">
        <v>18</v>
      </c>
      <c r="D8" s="3">
        <v>0.95</v>
      </c>
      <c r="E8" s="23" t="s">
        <v>18</v>
      </c>
      <c r="F8" s="24">
        <v>0.8</v>
      </c>
      <c r="G8" s="5" t="s">
        <v>18</v>
      </c>
      <c r="H8" s="3">
        <v>0.8</v>
      </c>
      <c r="I8" s="4"/>
      <c r="J8" s="3">
        <v>0.8</v>
      </c>
      <c r="K8" s="5" t="s">
        <v>18</v>
      </c>
      <c r="L8" s="3">
        <v>0.8</v>
      </c>
      <c r="M8" s="5" t="s">
        <v>18</v>
      </c>
      <c r="N8" s="3">
        <v>0.8</v>
      </c>
      <c r="O8" s="5" t="s">
        <v>18</v>
      </c>
      <c r="P8" s="3">
        <v>0.95</v>
      </c>
      <c r="Q8" s="5" t="s">
        <v>18</v>
      </c>
    </row>
    <row r="9" spans="1:17" s="13" customFormat="1" x14ac:dyDescent="0.35">
      <c r="A9" s="6" t="s">
        <v>19</v>
      </c>
      <c r="B9" s="25">
        <v>0.8</v>
      </c>
      <c r="C9" s="19"/>
      <c r="D9" s="20">
        <v>0.95</v>
      </c>
      <c r="E9" s="26"/>
      <c r="F9" s="18"/>
      <c r="G9" s="19"/>
      <c r="H9" s="20"/>
      <c r="I9" s="21"/>
      <c r="J9" s="20">
        <v>0.8</v>
      </c>
      <c r="K9" s="19" t="s">
        <v>20</v>
      </c>
      <c r="L9" s="20">
        <v>0.8</v>
      </c>
      <c r="M9" s="19"/>
      <c r="N9" s="20">
        <v>0.8</v>
      </c>
      <c r="O9" s="19"/>
      <c r="P9" s="20">
        <v>0.95</v>
      </c>
      <c r="Q9" s="19"/>
    </row>
    <row r="10" spans="1:17" s="13" customFormat="1" x14ac:dyDescent="0.35">
      <c r="A10" s="7" t="s">
        <v>21</v>
      </c>
      <c r="B10" s="22">
        <v>0.8</v>
      </c>
      <c r="C10" s="5"/>
      <c r="D10" s="3">
        <v>0.95</v>
      </c>
      <c r="E10" s="23"/>
      <c r="F10" s="24">
        <v>0.8</v>
      </c>
      <c r="G10" s="125">
        <v>1500000</v>
      </c>
      <c r="H10" s="3">
        <v>0.8</v>
      </c>
      <c r="I10" s="4"/>
      <c r="J10" s="3"/>
      <c r="K10" s="5"/>
      <c r="L10" s="3">
        <v>0.8</v>
      </c>
      <c r="M10" s="5">
        <v>1000000</v>
      </c>
      <c r="N10" s="3">
        <v>0.8</v>
      </c>
      <c r="O10" s="5"/>
      <c r="P10" s="3">
        <v>0.95</v>
      </c>
      <c r="Q10" s="5"/>
    </row>
    <row r="11" spans="1:17" s="13" customFormat="1" x14ac:dyDescent="0.35">
      <c r="A11" s="7" t="s">
        <v>22</v>
      </c>
      <c r="B11" s="22">
        <v>0.5</v>
      </c>
      <c r="C11" s="5"/>
      <c r="D11" s="3">
        <v>0.5</v>
      </c>
      <c r="E11" s="23"/>
      <c r="F11" s="24">
        <v>0.8</v>
      </c>
      <c r="G11" s="126"/>
      <c r="H11" s="3">
        <v>0.4</v>
      </c>
      <c r="I11" s="4"/>
      <c r="J11" s="3">
        <v>0.5</v>
      </c>
      <c r="K11" s="5" t="s">
        <v>20</v>
      </c>
      <c r="L11" s="3">
        <v>0.5</v>
      </c>
      <c r="M11" s="5"/>
      <c r="N11" s="3">
        <v>0.4</v>
      </c>
      <c r="O11" s="5"/>
      <c r="P11" s="3">
        <v>0.4</v>
      </c>
      <c r="Q11" s="5"/>
    </row>
    <row r="12" spans="1:17" s="13" customFormat="1" x14ac:dyDescent="0.35">
      <c r="A12" s="7" t="s">
        <v>23</v>
      </c>
      <c r="B12" s="22">
        <v>0.5</v>
      </c>
      <c r="C12" s="5"/>
      <c r="D12" s="3">
        <v>0.5</v>
      </c>
      <c r="E12" s="23"/>
      <c r="F12" s="24">
        <v>0.5</v>
      </c>
      <c r="G12" s="127"/>
      <c r="H12" s="3"/>
      <c r="I12" s="4"/>
      <c r="J12" s="3">
        <v>0.5</v>
      </c>
      <c r="K12" s="5" t="s">
        <v>20</v>
      </c>
      <c r="L12" s="3">
        <v>0.5</v>
      </c>
      <c r="M12" s="5"/>
      <c r="N12" s="3">
        <v>0.4</v>
      </c>
      <c r="O12" s="5"/>
      <c r="P12" s="3">
        <v>0.4</v>
      </c>
      <c r="Q12" s="5"/>
    </row>
    <row r="13" spans="1:17" s="13" customFormat="1" x14ac:dyDescent="0.35">
      <c r="A13" s="6" t="s">
        <v>24</v>
      </c>
      <c r="B13" s="25">
        <v>0.8</v>
      </c>
      <c r="C13" s="19"/>
      <c r="D13" s="20">
        <v>0.95</v>
      </c>
      <c r="E13" s="26"/>
      <c r="F13" s="18"/>
      <c r="G13" s="19"/>
      <c r="H13" s="20">
        <v>0.8</v>
      </c>
      <c r="I13" s="21"/>
      <c r="J13" s="20"/>
      <c r="K13" s="19"/>
      <c r="L13" s="20"/>
      <c r="M13" s="19"/>
      <c r="N13" s="20">
        <v>0.8</v>
      </c>
      <c r="O13" s="19"/>
      <c r="P13" s="20">
        <v>0.95</v>
      </c>
      <c r="Q13" s="19"/>
    </row>
    <row r="14" spans="1:17" s="13" customFormat="1" x14ac:dyDescent="0.35">
      <c r="A14" s="7" t="s">
        <v>25</v>
      </c>
      <c r="B14" s="22">
        <v>0.8</v>
      </c>
      <c r="C14" s="5"/>
      <c r="D14" s="3">
        <v>0.95</v>
      </c>
      <c r="E14" s="23"/>
      <c r="F14" s="24"/>
      <c r="G14" s="5"/>
      <c r="H14" s="3"/>
      <c r="I14" s="4"/>
      <c r="J14" s="3">
        <v>0.8</v>
      </c>
      <c r="K14" s="5" t="s">
        <v>20</v>
      </c>
      <c r="L14" s="3">
        <v>0.8</v>
      </c>
      <c r="M14" s="5"/>
      <c r="N14" s="3">
        <v>0.8</v>
      </c>
      <c r="O14" s="5"/>
      <c r="P14" s="3">
        <v>0.95</v>
      </c>
      <c r="Q14" s="5"/>
    </row>
    <row r="15" spans="1:17" s="13" customFormat="1" ht="31.5" x14ac:dyDescent="0.35">
      <c r="A15" s="7" t="s">
        <v>26</v>
      </c>
      <c r="B15" s="22">
        <v>0.5</v>
      </c>
      <c r="C15" s="5"/>
      <c r="D15" s="3">
        <v>0.5</v>
      </c>
      <c r="E15" s="23"/>
      <c r="F15" s="24">
        <v>0.8</v>
      </c>
      <c r="G15" s="5"/>
      <c r="H15" s="3"/>
      <c r="I15" s="56" t="s">
        <v>27</v>
      </c>
      <c r="J15" s="3">
        <v>0.5</v>
      </c>
      <c r="K15" s="57" t="s">
        <v>28</v>
      </c>
      <c r="L15" s="3">
        <v>0.5</v>
      </c>
      <c r="M15" s="5"/>
      <c r="N15" s="3">
        <v>0.5</v>
      </c>
      <c r="O15" s="5" t="s">
        <v>29</v>
      </c>
      <c r="P15" s="3">
        <v>0.5</v>
      </c>
      <c r="Q15" s="5" t="s">
        <v>29</v>
      </c>
    </row>
    <row r="16" spans="1:17" s="13" customFormat="1" x14ac:dyDescent="0.35">
      <c r="A16" s="7" t="s">
        <v>30</v>
      </c>
      <c r="B16" s="22">
        <v>0.8</v>
      </c>
      <c r="C16" s="5"/>
      <c r="D16" s="3">
        <v>0.95</v>
      </c>
      <c r="E16" s="23"/>
      <c r="F16" s="24"/>
      <c r="G16" s="5"/>
      <c r="H16" s="3">
        <v>0.8</v>
      </c>
      <c r="I16" s="4"/>
      <c r="J16" s="3"/>
      <c r="K16" s="5"/>
      <c r="L16" s="3"/>
      <c r="M16" s="58" t="s">
        <v>31</v>
      </c>
      <c r="N16" s="3">
        <v>0.8</v>
      </c>
      <c r="O16" s="5"/>
      <c r="P16" s="3">
        <v>0.95</v>
      </c>
      <c r="Q16" s="5"/>
    </row>
    <row r="17" spans="1:17" s="13" customFormat="1" ht="29" x14ac:dyDescent="0.35">
      <c r="A17" s="7" t="s">
        <v>32</v>
      </c>
      <c r="B17" s="22">
        <v>0.8</v>
      </c>
      <c r="C17" s="5"/>
      <c r="D17" s="3">
        <v>0.95</v>
      </c>
      <c r="E17" s="23"/>
      <c r="F17" s="24"/>
      <c r="G17" s="5"/>
      <c r="H17" s="3"/>
      <c r="I17" s="4"/>
      <c r="J17" s="3"/>
      <c r="K17" s="5"/>
      <c r="L17" s="3">
        <v>0.8</v>
      </c>
      <c r="M17" s="5"/>
      <c r="N17" s="3">
        <v>0.8</v>
      </c>
      <c r="O17" s="5"/>
      <c r="P17" s="3">
        <v>0.95</v>
      </c>
      <c r="Q17" s="5"/>
    </row>
    <row r="18" spans="1:17" s="13" customFormat="1" x14ac:dyDescent="0.35">
      <c r="A18" s="7" t="s">
        <v>33</v>
      </c>
      <c r="B18" s="22"/>
      <c r="C18" s="5"/>
      <c r="D18" s="3"/>
      <c r="E18" s="23"/>
      <c r="F18" s="24">
        <v>0.8</v>
      </c>
      <c r="G18" s="5"/>
      <c r="H18" s="3">
        <v>0.8</v>
      </c>
      <c r="I18" s="4"/>
      <c r="J18" s="3"/>
      <c r="K18" s="5"/>
      <c r="L18" s="3"/>
      <c r="M18" s="5"/>
      <c r="N18" s="3">
        <v>0.8</v>
      </c>
      <c r="O18" s="5"/>
      <c r="P18" s="3">
        <v>0.95</v>
      </c>
      <c r="Q18" s="5"/>
    </row>
    <row r="19" spans="1:17" s="13" customFormat="1" x14ac:dyDescent="0.35">
      <c r="A19" s="7" t="s">
        <v>34</v>
      </c>
      <c r="B19" s="22"/>
      <c r="C19" s="5"/>
      <c r="D19" s="3"/>
      <c r="E19" s="23"/>
      <c r="F19" s="24">
        <v>0.8</v>
      </c>
      <c r="G19" s="5"/>
      <c r="H19" s="3"/>
      <c r="I19" s="4"/>
      <c r="J19" s="3"/>
      <c r="K19" s="5"/>
      <c r="L19" s="3"/>
      <c r="M19" s="5"/>
      <c r="N19" s="3">
        <v>0.8</v>
      </c>
      <c r="O19" s="5"/>
      <c r="P19" s="3">
        <v>0.95</v>
      </c>
      <c r="Q19" s="5"/>
    </row>
    <row r="20" spans="1:17" s="13" customFormat="1" ht="24" x14ac:dyDescent="0.35">
      <c r="A20" s="6" t="s">
        <v>35</v>
      </c>
      <c r="B20" s="25">
        <v>1</v>
      </c>
      <c r="C20" s="19"/>
      <c r="D20" s="20">
        <v>1</v>
      </c>
      <c r="E20" s="26"/>
      <c r="F20" s="18"/>
      <c r="G20" s="19"/>
      <c r="H20" s="20"/>
      <c r="I20" s="21"/>
      <c r="J20" s="20">
        <v>0.8</v>
      </c>
      <c r="K20" s="59" t="s">
        <v>36</v>
      </c>
      <c r="L20" s="20"/>
      <c r="M20" s="19"/>
      <c r="N20" s="27">
        <v>1</v>
      </c>
      <c r="O20" s="19"/>
      <c r="P20" s="20">
        <v>1</v>
      </c>
      <c r="Q20" s="19"/>
    </row>
    <row r="21" spans="1:17" s="13" customFormat="1" x14ac:dyDescent="0.35">
      <c r="A21" s="7" t="s">
        <v>37</v>
      </c>
      <c r="B21" s="22">
        <v>1</v>
      </c>
      <c r="C21" s="5"/>
      <c r="D21" s="3">
        <v>1</v>
      </c>
      <c r="E21" s="23"/>
      <c r="F21" s="24">
        <v>0.8</v>
      </c>
      <c r="G21" s="5"/>
      <c r="H21" s="3">
        <v>0.8</v>
      </c>
      <c r="I21" s="4"/>
      <c r="J21" s="3"/>
      <c r="K21" s="5"/>
      <c r="L21" s="3">
        <v>1</v>
      </c>
      <c r="M21" s="5"/>
      <c r="N21" s="3">
        <v>0.8</v>
      </c>
      <c r="O21" s="5"/>
      <c r="P21" s="3">
        <v>0.95</v>
      </c>
      <c r="Q21" s="5"/>
    </row>
    <row r="22" spans="1:17" s="13" customFormat="1" x14ac:dyDescent="0.35">
      <c r="A22" s="7" t="s">
        <v>38</v>
      </c>
      <c r="B22" s="22">
        <v>1</v>
      </c>
      <c r="C22" s="5"/>
      <c r="D22" s="3">
        <v>1</v>
      </c>
      <c r="E22" s="23"/>
      <c r="F22" s="24">
        <v>0.8</v>
      </c>
      <c r="G22" s="5"/>
      <c r="H22" s="3">
        <v>0.8</v>
      </c>
      <c r="I22" s="4"/>
      <c r="J22" s="3"/>
      <c r="K22" s="5"/>
      <c r="L22" s="3">
        <v>1</v>
      </c>
      <c r="M22" s="5"/>
      <c r="N22" s="3">
        <v>0.8</v>
      </c>
      <c r="O22" s="5"/>
      <c r="P22" s="3">
        <v>0.95</v>
      </c>
      <c r="Q22" s="5"/>
    </row>
    <row r="23" spans="1:17" s="13" customFormat="1" x14ac:dyDescent="0.35">
      <c r="A23" s="7" t="s">
        <v>39</v>
      </c>
      <c r="B23" s="22"/>
      <c r="C23" s="5"/>
      <c r="D23" s="3"/>
      <c r="E23" s="23"/>
      <c r="F23" s="24"/>
      <c r="G23" s="5"/>
      <c r="H23" s="3">
        <v>0.5</v>
      </c>
      <c r="I23" s="4">
        <v>600000</v>
      </c>
      <c r="J23" s="3"/>
      <c r="K23" s="5"/>
      <c r="L23" s="3"/>
      <c r="M23" s="5"/>
      <c r="N23" s="3">
        <v>0.8</v>
      </c>
      <c r="O23" s="5"/>
      <c r="P23" s="3">
        <v>0.95</v>
      </c>
      <c r="Q23" s="5"/>
    </row>
    <row r="24" spans="1:17" s="13" customFormat="1" x14ac:dyDescent="0.35">
      <c r="A24" s="7" t="s">
        <v>40</v>
      </c>
      <c r="B24" s="22">
        <v>1</v>
      </c>
      <c r="C24" s="5"/>
      <c r="D24" s="3">
        <v>1</v>
      </c>
      <c r="E24" s="23"/>
      <c r="F24" s="24">
        <v>0.8</v>
      </c>
      <c r="G24" s="5"/>
      <c r="H24" s="3">
        <v>0.8</v>
      </c>
      <c r="I24" s="4"/>
      <c r="J24" s="3"/>
      <c r="K24" s="5"/>
      <c r="L24" s="3">
        <v>1</v>
      </c>
      <c r="M24" s="5"/>
      <c r="N24" s="3">
        <v>0.8</v>
      </c>
      <c r="O24" s="5"/>
      <c r="P24" s="3">
        <v>0.95</v>
      </c>
      <c r="Q24" s="5"/>
    </row>
    <row r="25" spans="1:17" s="13" customFormat="1" x14ac:dyDescent="0.35">
      <c r="A25" s="128" t="s">
        <v>41</v>
      </c>
      <c r="B25" s="22">
        <v>1</v>
      </c>
      <c r="C25" s="8" t="s">
        <v>42</v>
      </c>
      <c r="D25" s="3">
        <v>1</v>
      </c>
      <c r="E25" s="9" t="s">
        <v>42</v>
      </c>
      <c r="F25" s="24">
        <v>0.8</v>
      </c>
      <c r="G25" s="5"/>
      <c r="H25" s="3">
        <v>0.8</v>
      </c>
      <c r="I25" s="4">
        <v>20000</v>
      </c>
      <c r="J25" s="3"/>
      <c r="K25" s="5"/>
      <c r="L25" s="3">
        <v>1</v>
      </c>
      <c r="M25" s="5" t="s">
        <v>43</v>
      </c>
      <c r="N25" s="1"/>
      <c r="O25" s="8">
        <v>20000</v>
      </c>
      <c r="P25" s="28"/>
      <c r="Q25" s="8">
        <v>14000</v>
      </c>
    </row>
    <row r="26" spans="1:17" s="13" customFormat="1" x14ac:dyDescent="0.35">
      <c r="A26" s="129"/>
      <c r="B26" s="22"/>
      <c r="C26" s="8"/>
      <c r="D26" s="3"/>
      <c r="E26" s="9"/>
      <c r="F26" s="24"/>
      <c r="G26" s="5"/>
      <c r="H26" s="3"/>
      <c r="I26" s="4"/>
      <c r="J26" s="3"/>
      <c r="K26" s="5"/>
      <c r="L26" s="3"/>
      <c r="M26" s="5"/>
      <c r="N26" s="1"/>
      <c r="O26" s="8">
        <v>21000</v>
      </c>
      <c r="P26" s="28"/>
      <c r="Q26" s="8">
        <v>15000</v>
      </c>
    </row>
    <row r="27" spans="1:17" s="13" customFormat="1" ht="43.5" x14ac:dyDescent="0.35">
      <c r="A27" s="7" t="s">
        <v>44</v>
      </c>
      <c r="B27" s="22"/>
      <c r="C27" s="8"/>
      <c r="D27" s="3"/>
      <c r="E27" s="9"/>
      <c r="F27" s="24">
        <v>0.8</v>
      </c>
      <c r="G27" s="5"/>
      <c r="H27" s="3"/>
      <c r="I27" s="4"/>
      <c r="J27" s="3"/>
      <c r="K27" s="5"/>
      <c r="L27" s="3"/>
      <c r="M27" s="5"/>
      <c r="N27" s="1"/>
      <c r="O27" s="1" t="s">
        <v>45</v>
      </c>
      <c r="P27" s="1"/>
      <c r="Q27" s="1" t="s">
        <v>45</v>
      </c>
    </row>
    <row r="28" spans="1:17" s="13" customFormat="1" x14ac:dyDescent="0.35">
      <c r="A28" s="6" t="s">
        <v>46</v>
      </c>
      <c r="B28" s="25">
        <v>0.8</v>
      </c>
      <c r="C28" s="19"/>
      <c r="D28" s="20">
        <v>0.95</v>
      </c>
      <c r="E28" s="26"/>
      <c r="F28" s="18">
        <v>0.8</v>
      </c>
      <c r="G28" s="19"/>
      <c r="H28" s="20"/>
      <c r="I28" s="21"/>
      <c r="J28" s="20">
        <v>0.8</v>
      </c>
      <c r="K28" s="19" t="s">
        <v>20</v>
      </c>
      <c r="L28" s="20"/>
      <c r="M28" s="19"/>
      <c r="N28" s="20">
        <v>0.8</v>
      </c>
      <c r="O28" s="19">
        <v>150000</v>
      </c>
      <c r="P28" s="20">
        <v>0.95</v>
      </c>
      <c r="Q28" s="19">
        <v>150000</v>
      </c>
    </row>
    <row r="29" spans="1:17" s="13" customFormat="1" x14ac:dyDescent="0.35">
      <c r="A29" s="7" t="s">
        <v>14</v>
      </c>
      <c r="B29" s="22">
        <v>0.8</v>
      </c>
      <c r="C29" s="5"/>
      <c r="D29" s="3">
        <v>0.95</v>
      </c>
      <c r="E29" s="23"/>
      <c r="F29" s="24">
        <v>0.8</v>
      </c>
      <c r="G29" s="5">
        <v>140000</v>
      </c>
      <c r="H29" s="3">
        <v>0.8</v>
      </c>
      <c r="I29" s="4">
        <v>150000</v>
      </c>
      <c r="J29" s="3"/>
      <c r="K29" s="4">
        <v>150000</v>
      </c>
      <c r="L29" s="3">
        <v>0.8</v>
      </c>
      <c r="M29" s="5">
        <v>200000</v>
      </c>
      <c r="N29" s="20">
        <v>0.8</v>
      </c>
      <c r="O29" s="5"/>
      <c r="P29" s="20">
        <v>0.95</v>
      </c>
      <c r="Q29" s="5"/>
    </row>
    <row r="30" spans="1:17" s="13" customFormat="1" ht="26" x14ac:dyDescent="0.35">
      <c r="A30" s="7" t="s">
        <v>47</v>
      </c>
      <c r="B30" s="22">
        <v>0.8</v>
      </c>
      <c r="C30" s="5">
        <v>150000</v>
      </c>
      <c r="D30" s="3">
        <v>0.95</v>
      </c>
      <c r="E30" s="23">
        <v>150000</v>
      </c>
      <c r="F30" s="24">
        <v>0.8</v>
      </c>
      <c r="G30" s="5">
        <v>160000</v>
      </c>
      <c r="H30" s="3">
        <v>0.8</v>
      </c>
      <c r="I30" s="48" t="s">
        <v>48</v>
      </c>
      <c r="J30" s="3"/>
      <c r="K30" s="5"/>
      <c r="L30" s="3">
        <v>0.8</v>
      </c>
      <c r="M30" s="5">
        <v>200000</v>
      </c>
      <c r="N30" s="3">
        <v>0.8</v>
      </c>
      <c r="O30" s="5">
        <v>150000</v>
      </c>
      <c r="P30" s="3">
        <v>0.95</v>
      </c>
      <c r="Q30" s="5">
        <v>150000</v>
      </c>
    </row>
    <row r="31" spans="1:17" s="13" customFormat="1" ht="36" x14ac:dyDescent="0.35">
      <c r="A31" s="7" t="s">
        <v>49</v>
      </c>
      <c r="B31" s="22"/>
      <c r="C31" s="5"/>
      <c r="D31" s="3"/>
      <c r="E31" s="23"/>
      <c r="F31" s="24">
        <v>0.8</v>
      </c>
      <c r="G31" s="5">
        <v>160000</v>
      </c>
      <c r="H31" s="3">
        <v>0.8</v>
      </c>
      <c r="I31" s="49" t="s">
        <v>50</v>
      </c>
      <c r="J31" s="3"/>
      <c r="K31" s="5"/>
      <c r="L31" s="3"/>
      <c r="M31" s="5"/>
      <c r="N31" s="20">
        <v>0.8</v>
      </c>
      <c r="O31" s="5">
        <v>81000</v>
      </c>
      <c r="P31" s="20">
        <v>0.95</v>
      </c>
      <c r="Q31" s="5">
        <v>81000</v>
      </c>
    </row>
    <row r="32" spans="1:17" s="13" customFormat="1" x14ac:dyDescent="0.35">
      <c r="A32" s="6" t="s">
        <v>51</v>
      </c>
      <c r="B32" s="25">
        <v>0.8</v>
      </c>
      <c r="C32" s="19"/>
      <c r="D32" s="20">
        <v>0.95</v>
      </c>
      <c r="E32" s="26"/>
      <c r="F32" s="18"/>
      <c r="G32" s="60" t="s">
        <v>52</v>
      </c>
      <c r="H32" s="20"/>
      <c r="I32" s="60" t="s">
        <v>52</v>
      </c>
      <c r="J32" s="20"/>
      <c r="K32" s="60" t="s">
        <v>52</v>
      </c>
      <c r="L32" s="20">
        <v>0.8</v>
      </c>
      <c r="M32" s="19"/>
      <c r="N32" s="29"/>
      <c r="O32" s="19"/>
      <c r="P32" s="29"/>
      <c r="Q32" s="19"/>
    </row>
    <row r="33" spans="1:17" s="13" customFormat="1" x14ac:dyDescent="0.35">
      <c r="A33" s="7" t="s">
        <v>53</v>
      </c>
      <c r="B33" s="22">
        <v>0.8</v>
      </c>
      <c r="C33" s="5"/>
      <c r="D33" s="3">
        <v>0.95</v>
      </c>
      <c r="E33" s="23"/>
      <c r="F33" s="24">
        <v>0.8</v>
      </c>
      <c r="G33" s="5"/>
      <c r="H33" s="3">
        <v>0.8</v>
      </c>
      <c r="I33" s="4">
        <v>200000</v>
      </c>
      <c r="J33" s="3"/>
      <c r="K33" s="5"/>
      <c r="L33" s="3">
        <v>0.8</v>
      </c>
      <c r="M33" s="5"/>
      <c r="N33" s="3">
        <v>0.8</v>
      </c>
      <c r="O33" s="5"/>
      <c r="P33" s="1">
        <v>95</v>
      </c>
      <c r="Q33" s="3"/>
    </row>
    <row r="34" spans="1:17" s="13" customFormat="1" x14ac:dyDescent="0.35">
      <c r="A34" s="7" t="s">
        <v>54</v>
      </c>
      <c r="B34" s="22">
        <v>0.8</v>
      </c>
      <c r="C34" s="5" t="s">
        <v>55</v>
      </c>
      <c r="D34" s="3">
        <v>0.95</v>
      </c>
      <c r="E34" s="23">
        <v>100000</v>
      </c>
      <c r="F34" s="24">
        <v>0.8</v>
      </c>
      <c r="G34" s="5">
        <v>100000</v>
      </c>
      <c r="H34" s="3">
        <v>0.8</v>
      </c>
      <c r="I34" s="4">
        <v>150000</v>
      </c>
      <c r="J34" s="3">
        <v>0.8</v>
      </c>
      <c r="K34" s="5">
        <v>100000</v>
      </c>
      <c r="L34" s="3">
        <v>0.8</v>
      </c>
      <c r="M34" s="4">
        <v>150000</v>
      </c>
      <c r="N34" s="3">
        <v>0.8</v>
      </c>
      <c r="O34" s="5">
        <v>100000</v>
      </c>
      <c r="P34" s="3">
        <v>0.95</v>
      </c>
      <c r="Q34" s="5">
        <v>100000</v>
      </c>
    </row>
    <row r="35" spans="1:17" s="13" customFormat="1" x14ac:dyDescent="0.35">
      <c r="A35" s="7" t="s">
        <v>56</v>
      </c>
      <c r="B35" s="22">
        <v>0.8</v>
      </c>
      <c r="C35" s="5" t="s">
        <v>57</v>
      </c>
      <c r="D35" s="3">
        <v>0.95</v>
      </c>
      <c r="E35" s="23">
        <v>50000</v>
      </c>
      <c r="F35" s="24"/>
      <c r="G35" s="5">
        <v>25000</v>
      </c>
      <c r="H35" s="3">
        <v>0.8</v>
      </c>
      <c r="I35" s="4">
        <v>50000</v>
      </c>
      <c r="J35" s="3">
        <v>0.8</v>
      </c>
      <c r="K35" s="4">
        <v>50000</v>
      </c>
      <c r="L35" s="3">
        <v>0.8</v>
      </c>
      <c r="M35" s="4">
        <v>50000</v>
      </c>
      <c r="N35" s="3">
        <v>0.8</v>
      </c>
      <c r="O35" s="5">
        <v>50000</v>
      </c>
      <c r="P35" s="3">
        <v>0.95</v>
      </c>
      <c r="Q35" s="5">
        <v>50000</v>
      </c>
    </row>
    <row r="36" spans="1:17" s="13" customFormat="1" x14ac:dyDescent="0.35">
      <c r="A36" s="6" t="s">
        <v>58</v>
      </c>
      <c r="B36" s="25">
        <v>1</v>
      </c>
      <c r="C36" s="19"/>
      <c r="D36" s="20">
        <v>1</v>
      </c>
      <c r="E36" s="26"/>
      <c r="F36" s="18"/>
      <c r="G36" s="19"/>
      <c r="H36" s="20"/>
      <c r="I36" s="21"/>
      <c r="J36" s="20"/>
      <c r="K36" s="19"/>
      <c r="L36" s="20"/>
      <c r="M36" s="19"/>
      <c r="N36" s="29"/>
      <c r="O36" s="19"/>
      <c r="P36" s="29"/>
      <c r="Q36" s="19"/>
    </row>
    <row r="37" spans="1:17" s="13" customFormat="1" x14ac:dyDescent="0.35">
      <c r="A37" s="7" t="s">
        <v>59</v>
      </c>
      <c r="B37" s="51">
        <v>1</v>
      </c>
      <c r="C37" s="5" t="s">
        <v>60</v>
      </c>
      <c r="D37" s="50">
        <v>1</v>
      </c>
      <c r="E37" s="23" t="str">
        <f>+C37</f>
        <v>4 echo</v>
      </c>
      <c r="F37" s="24"/>
      <c r="G37" s="5"/>
      <c r="H37" s="3">
        <v>0.8</v>
      </c>
      <c r="I37" s="4" t="s">
        <v>60</v>
      </c>
      <c r="J37" s="3"/>
      <c r="K37" s="5"/>
      <c r="L37" s="3"/>
      <c r="M37" s="5"/>
      <c r="N37" s="3">
        <v>0.8</v>
      </c>
      <c r="O37" s="5"/>
      <c r="P37" s="3">
        <v>0.95</v>
      </c>
      <c r="Q37" s="5"/>
    </row>
    <row r="38" spans="1:17" s="13" customFormat="1" x14ac:dyDescent="0.35">
      <c r="A38" s="7" t="s">
        <v>61</v>
      </c>
      <c r="B38" s="51">
        <v>1</v>
      </c>
      <c r="C38" s="5">
        <v>100000</v>
      </c>
      <c r="D38" s="50">
        <v>1</v>
      </c>
      <c r="E38" s="23">
        <v>150000</v>
      </c>
      <c r="F38" s="24">
        <v>0.8</v>
      </c>
      <c r="G38" s="5"/>
      <c r="H38" s="3">
        <v>0.8</v>
      </c>
      <c r="I38" s="5">
        <v>150000</v>
      </c>
      <c r="J38" s="3"/>
      <c r="K38" s="5"/>
      <c r="L38" s="3">
        <v>0.8</v>
      </c>
      <c r="M38" s="5"/>
      <c r="N38" s="50">
        <v>1</v>
      </c>
      <c r="O38" s="5"/>
      <c r="P38" s="50">
        <v>1</v>
      </c>
      <c r="Q38" s="5"/>
    </row>
    <row r="39" spans="1:17" s="13" customFormat="1" ht="29" x14ac:dyDescent="0.35">
      <c r="A39" s="7" t="s">
        <v>62</v>
      </c>
      <c r="B39" s="22">
        <v>1</v>
      </c>
      <c r="C39" s="5" t="s">
        <v>63</v>
      </c>
      <c r="D39" s="3">
        <v>1</v>
      </c>
      <c r="E39" s="23"/>
      <c r="F39" s="24">
        <v>0.8</v>
      </c>
      <c r="G39" s="5" t="s">
        <v>63</v>
      </c>
      <c r="H39" s="3">
        <v>0.8</v>
      </c>
      <c r="I39" s="5">
        <v>500000</v>
      </c>
      <c r="J39" s="3">
        <v>0.8</v>
      </c>
      <c r="K39" s="5"/>
      <c r="L39" s="3">
        <v>0.8</v>
      </c>
      <c r="M39" s="5"/>
      <c r="N39" s="50">
        <v>1</v>
      </c>
      <c r="O39" s="5"/>
      <c r="P39" s="50">
        <v>1</v>
      </c>
      <c r="Q39" s="5"/>
    </row>
    <row r="40" spans="1:17" s="13" customFormat="1" ht="29" x14ac:dyDescent="0.35">
      <c r="A40" s="6" t="s">
        <v>64</v>
      </c>
      <c r="B40" s="25">
        <v>0.8</v>
      </c>
      <c r="C40" s="5">
        <v>100000</v>
      </c>
      <c r="D40" s="20">
        <v>0.95</v>
      </c>
      <c r="E40" s="23">
        <v>100000</v>
      </c>
      <c r="F40" s="18">
        <v>0.8</v>
      </c>
      <c r="G40" s="19"/>
      <c r="H40" s="20">
        <v>0.8</v>
      </c>
      <c r="I40" s="47" t="s">
        <v>65</v>
      </c>
      <c r="J40" s="20"/>
      <c r="K40" s="19"/>
      <c r="L40" s="20"/>
      <c r="M40" s="19"/>
      <c r="N40" s="3">
        <v>0.8</v>
      </c>
      <c r="O40" s="5"/>
      <c r="P40" s="3">
        <v>0.95</v>
      </c>
      <c r="Q40" s="19"/>
    </row>
    <row r="41" spans="1:17" s="13" customFormat="1" ht="26" x14ac:dyDescent="0.35">
      <c r="A41" s="6" t="s">
        <v>66</v>
      </c>
      <c r="B41" s="25">
        <v>0.8</v>
      </c>
      <c r="C41" s="5">
        <v>100000</v>
      </c>
      <c r="D41" s="20">
        <v>0.95</v>
      </c>
      <c r="E41" s="23">
        <v>100000</v>
      </c>
      <c r="F41" s="18">
        <v>0.8</v>
      </c>
      <c r="G41" s="19">
        <v>70000</v>
      </c>
      <c r="H41" s="20">
        <v>0.8</v>
      </c>
      <c r="I41" s="47" t="s">
        <v>65</v>
      </c>
      <c r="J41" s="20"/>
      <c r="K41" s="19"/>
      <c r="L41" s="20">
        <v>0.8</v>
      </c>
      <c r="M41" s="19">
        <v>200000</v>
      </c>
      <c r="N41" s="20">
        <v>0.8</v>
      </c>
      <c r="O41" s="5"/>
      <c r="P41" s="20">
        <v>0.95</v>
      </c>
      <c r="Q41" s="5"/>
    </row>
    <row r="42" spans="1:17" s="13" customFormat="1" x14ac:dyDescent="0.35">
      <c r="A42" s="7" t="s">
        <v>67</v>
      </c>
      <c r="B42" s="22"/>
      <c r="C42" s="61" t="s">
        <v>42</v>
      </c>
      <c r="D42" s="62"/>
      <c r="E42" s="61" t="s">
        <v>42</v>
      </c>
      <c r="F42" s="24">
        <v>0.8</v>
      </c>
      <c r="G42" s="5">
        <v>160000</v>
      </c>
      <c r="H42" s="3">
        <v>0.8</v>
      </c>
      <c r="I42" s="4">
        <v>100000</v>
      </c>
      <c r="J42" s="3">
        <v>0.8</v>
      </c>
      <c r="K42" s="5">
        <v>100000</v>
      </c>
      <c r="L42" s="3"/>
      <c r="M42" s="5"/>
      <c r="N42" s="3">
        <v>0.8</v>
      </c>
      <c r="O42" s="5"/>
      <c r="P42" s="3">
        <v>0.95</v>
      </c>
      <c r="Q42" s="5"/>
    </row>
    <row r="43" spans="1:17" s="13" customFormat="1" ht="29" x14ac:dyDescent="0.35">
      <c r="A43" s="6" t="s">
        <v>68</v>
      </c>
      <c r="B43" s="25"/>
      <c r="C43" s="19">
        <v>2000000</v>
      </c>
      <c r="D43" s="20"/>
      <c r="E43" s="26">
        <v>2000000</v>
      </c>
      <c r="F43" s="18"/>
      <c r="G43" s="19"/>
      <c r="H43" s="20">
        <v>1</v>
      </c>
      <c r="I43" s="21">
        <v>1000000</v>
      </c>
      <c r="J43" s="20">
        <v>1</v>
      </c>
      <c r="K43" s="19">
        <v>2000000</v>
      </c>
      <c r="L43" s="20">
        <v>1</v>
      </c>
      <c r="M43" s="21">
        <v>1000000</v>
      </c>
      <c r="N43" s="20">
        <v>1</v>
      </c>
      <c r="O43" s="19">
        <v>2000000</v>
      </c>
      <c r="P43" s="20">
        <v>1</v>
      </c>
      <c r="Q43" s="19">
        <v>2000000</v>
      </c>
    </row>
    <row r="44" spans="1:17" s="13" customFormat="1" ht="29" x14ac:dyDescent="0.35">
      <c r="A44" s="6" t="s">
        <v>69</v>
      </c>
      <c r="B44" s="25"/>
      <c r="C44" s="19">
        <v>2000000</v>
      </c>
      <c r="D44" s="20"/>
      <c r="E44" s="26">
        <v>2000000</v>
      </c>
      <c r="F44" s="18"/>
      <c r="G44" s="19"/>
      <c r="H44" s="20"/>
      <c r="I44" s="21"/>
      <c r="J44" s="20"/>
      <c r="K44" s="19"/>
      <c r="L44" s="20"/>
      <c r="M44" s="19">
        <v>2000000</v>
      </c>
      <c r="N44" s="20">
        <v>1</v>
      </c>
      <c r="O44" s="19">
        <v>2000000</v>
      </c>
      <c r="P44" s="20">
        <v>1</v>
      </c>
      <c r="Q44" s="19">
        <v>2000000</v>
      </c>
    </row>
    <row r="45" spans="1:17" s="13" customFormat="1" ht="15" thickBot="1" x14ac:dyDescent="0.4">
      <c r="A45" s="6"/>
      <c r="B45" s="30"/>
      <c r="C45" s="31"/>
      <c r="D45" s="32"/>
      <c r="E45" s="33"/>
      <c r="F45" s="18"/>
      <c r="G45" s="19"/>
      <c r="H45" s="20"/>
      <c r="I45" s="21"/>
      <c r="J45" s="20"/>
      <c r="K45" s="19"/>
      <c r="L45" s="20"/>
      <c r="M45" s="19"/>
      <c r="N45" s="29"/>
      <c r="O45" s="19"/>
      <c r="P45" s="29"/>
      <c r="Q45" s="19"/>
    </row>
    <row r="46" spans="1:17" s="13" customFormat="1" x14ac:dyDescent="0.35">
      <c r="A46" s="2" t="s">
        <v>70</v>
      </c>
      <c r="B46" s="34"/>
      <c r="C46" s="61" t="s">
        <v>42</v>
      </c>
      <c r="D46" s="62"/>
      <c r="E46" s="61" t="s">
        <v>42</v>
      </c>
      <c r="F46" s="3"/>
      <c r="G46" s="5"/>
      <c r="H46" s="3"/>
      <c r="I46" s="4"/>
      <c r="J46" s="3"/>
      <c r="K46" s="5"/>
      <c r="L46" s="3"/>
      <c r="M46" s="5"/>
      <c r="N46" s="20">
        <v>0.8</v>
      </c>
      <c r="O46" s="19">
        <v>2000000</v>
      </c>
      <c r="P46" s="20">
        <v>0.95</v>
      </c>
      <c r="Q46" s="19">
        <v>2000000</v>
      </c>
    </row>
    <row r="47" spans="1:17" s="13" customFormat="1" x14ac:dyDescent="0.35">
      <c r="A47" s="10" t="s">
        <v>71</v>
      </c>
      <c r="B47" s="20"/>
      <c r="C47" s="19">
        <v>1500000</v>
      </c>
      <c r="D47" s="20"/>
      <c r="E47" s="19">
        <v>1500000</v>
      </c>
      <c r="F47" s="20"/>
      <c r="G47" s="19">
        <v>2000000</v>
      </c>
      <c r="H47" s="20"/>
      <c r="I47" s="19"/>
      <c r="J47" s="20"/>
      <c r="K47" s="19">
        <v>2000000</v>
      </c>
      <c r="L47" s="20"/>
      <c r="M47" s="19">
        <v>1500000</v>
      </c>
      <c r="N47" s="29"/>
      <c r="O47" s="19"/>
      <c r="P47" s="29"/>
      <c r="Q47" s="19"/>
    </row>
    <row r="48" spans="1:17" s="13" customFormat="1" x14ac:dyDescent="0.35">
      <c r="A48" s="10" t="s">
        <v>72</v>
      </c>
      <c r="B48" s="20"/>
      <c r="C48" s="52">
        <v>3000000</v>
      </c>
      <c r="D48" s="20"/>
      <c r="E48" s="52">
        <v>3000000</v>
      </c>
      <c r="F48" s="20"/>
      <c r="G48" s="19"/>
      <c r="H48" s="20"/>
      <c r="I48" s="19"/>
      <c r="J48" s="20"/>
      <c r="K48" s="19">
        <v>4000000</v>
      </c>
      <c r="L48" s="20"/>
      <c r="M48" s="19">
        <v>3000000</v>
      </c>
      <c r="N48" s="29"/>
      <c r="O48" s="52">
        <v>4000000</v>
      </c>
      <c r="P48" s="29"/>
      <c r="Q48" s="52">
        <v>4000000</v>
      </c>
    </row>
    <row r="49" spans="1:17" s="13" customFormat="1" x14ac:dyDescent="0.35">
      <c r="A49" s="2" t="s">
        <v>73</v>
      </c>
      <c r="B49" s="3"/>
      <c r="C49" s="5"/>
      <c r="D49" s="3"/>
      <c r="E49" s="5"/>
      <c r="F49" s="3"/>
      <c r="G49" s="5"/>
      <c r="H49" s="3"/>
      <c r="I49" s="4"/>
      <c r="J49" s="3"/>
      <c r="K49" s="5"/>
      <c r="L49" s="3"/>
      <c r="M49" s="5"/>
      <c r="N49" s="1"/>
      <c r="O49" s="5"/>
      <c r="P49" s="1"/>
      <c r="Q49" s="5"/>
    </row>
    <row r="50" spans="1:17" s="13" customFormat="1" x14ac:dyDescent="0.35">
      <c r="A50" s="10" t="s">
        <v>71</v>
      </c>
      <c r="B50" s="35"/>
      <c r="C50" s="36">
        <v>2000000</v>
      </c>
      <c r="D50" s="35"/>
      <c r="E50" s="36">
        <v>2000000</v>
      </c>
      <c r="F50" s="20"/>
      <c r="G50" s="19"/>
      <c r="H50" s="20"/>
      <c r="I50" s="19">
        <v>3000000</v>
      </c>
      <c r="J50" s="20"/>
      <c r="K50" s="19"/>
      <c r="L50" s="20"/>
      <c r="M50" s="19">
        <v>2000000</v>
      </c>
      <c r="N50" s="29"/>
      <c r="O50" s="19">
        <v>2000000</v>
      </c>
      <c r="P50" s="29"/>
      <c r="Q50" s="19">
        <v>2000000</v>
      </c>
    </row>
    <row r="51" spans="1:17" s="13" customFormat="1" x14ac:dyDescent="0.35">
      <c r="A51" s="10" t="s">
        <v>72</v>
      </c>
      <c r="B51" s="35"/>
      <c r="C51" s="53">
        <v>6000000</v>
      </c>
      <c r="D51" s="35"/>
      <c r="E51" s="53">
        <v>6000000</v>
      </c>
      <c r="F51" s="20"/>
      <c r="G51" s="19"/>
      <c r="H51" s="20"/>
      <c r="I51" s="19">
        <v>5000000</v>
      </c>
      <c r="J51" s="20"/>
      <c r="K51" s="19"/>
      <c r="L51" s="20"/>
      <c r="M51" s="19">
        <v>4000000</v>
      </c>
      <c r="N51" s="29"/>
      <c r="O51" s="52">
        <v>4000000</v>
      </c>
      <c r="P51" s="29"/>
      <c r="Q51" s="52">
        <v>4000000</v>
      </c>
    </row>
    <row r="52" spans="1:17" s="13" customFormat="1" x14ac:dyDescent="0.35">
      <c r="A52" s="2" t="s">
        <v>74</v>
      </c>
      <c r="B52" s="3"/>
      <c r="C52" s="5"/>
      <c r="D52" s="3"/>
      <c r="E52" s="5"/>
      <c r="F52" s="3"/>
      <c r="G52" s="5"/>
      <c r="H52" s="3"/>
      <c r="I52" s="4"/>
      <c r="J52" s="3"/>
      <c r="K52" s="5"/>
      <c r="L52" s="3"/>
      <c r="M52" s="5"/>
      <c r="N52" s="1"/>
      <c r="O52" s="5"/>
      <c r="P52" s="1"/>
      <c r="Q52" s="5"/>
    </row>
    <row r="53" spans="1:17" s="13" customFormat="1" x14ac:dyDescent="0.35">
      <c r="A53" s="10" t="s">
        <v>71</v>
      </c>
      <c r="B53" s="20"/>
      <c r="C53" s="19">
        <v>3000000</v>
      </c>
      <c r="D53" s="20"/>
      <c r="E53" s="19">
        <v>3000000</v>
      </c>
      <c r="F53" s="20"/>
      <c r="G53" s="19"/>
      <c r="H53" s="20"/>
      <c r="I53" s="19"/>
      <c r="J53" s="20"/>
      <c r="K53" s="19"/>
      <c r="L53" s="20"/>
      <c r="M53" s="19">
        <v>3000000</v>
      </c>
      <c r="N53" s="29"/>
      <c r="O53" s="52">
        <v>2000000</v>
      </c>
      <c r="P53" s="29"/>
      <c r="Q53" s="52">
        <v>2000000</v>
      </c>
    </row>
    <row r="54" spans="1:17" s="13" customFormat="1" x14ac:dyDescent="0.35">
      <c r="A54" s="10" t="s">
        <v>72</v>
      </c>
      <c r="B54" s="20"/>
      <c r="C54" s="52">
        <v>8000000</v>
      </c>
      <c r="D54" s="20"/>
      <c r="E54" s="52">
        <v>8000000</v>
      </c>
      <c r="F54" s="20"/>
      <c r="G54" s="19"/>
      <c r="H54" s="20"/>
      <c r="I54" s="19"/>
      <c r="J54" s="20"/>
      <c r="K54" s="19"/>
      <c r="L54" s="20"/>
      <c r="M54" s="19">
        <v>6000000</v>
      </c>
      <c r="N54" s="29"/>
      <c r="O54" s="52">
        <v>4000000</v>
      </c>
      <c r="P54" s="29"/>
      <c r="Q54" s="52">
        <v>4000000</v>
      </c>
    </row>
    <row r="55" spans="1:17" s="13" customFormat="1" x14ac:dyDescent="0.35">
      <c r="A55" s="2"/>
      <c r="B55" s="3"/>
      <c r="C55" s="5"/>
      <c r="D55" s="3"/>
      <c r="E55" s="5"/>
      <c r="F55" s="3"/>
      <c r="G55" s="5"/>
      <c r="H55" s="3"/>
      <c r="I55" s="4"/>
      <c r="J55" s="3"/>
      <c r="K55" s="5"/>
      <c r="L55" s="3"/>
      <c r="M55" s="5"/>
      <c r="N55" s="1"/>
      <c r="O55" s="5"/>
      <c r="P55" s="1"/>
      <c r="Q55" s="5"/>
    </row>
    <row r="56" spans="1:17" s="13" customFormat="1" x14ac:dyDescent="0.35">
      <c r="A56" s="11" t="s">
        <v>70</v>
      </c>
      <c r="B56" s="37"/>
      <c r="C56" s="38"/>
      <c r="D56" s="37"/>
      <c r="E56" s="38"/>
      <c r="F56" s="37"/>
      <c r="G56" s="38"/>
      <c r="H56" s="37"/>
      <c r="I56" s="39"/>
      <c r="J56" s="37"/>
      <c r="K56" s="38"/>
      <c r="L56" s="37"/>
      <c r="M56" s="38"/>
      <c r="N56" s="40"/>
      <c r="O56" s="38"/>
      <c r="P56" s="40"/>
      <c r="Q56" s="38"/>
    </row>
    <row r="57" spans="1:17" s="13" customFormat="1" x14ac:dyDescent="0.35">
      <c r="A57" s="2" t="s">
        <v>75</v>
      </c>
      <c r="B57" s="3"/>
      <c r="C57" s="8">
        <v>216000</v>
      </c>
      <c r="D57" s="3"/>
      <c r="E57" s="8">
        <v>248000</v>
      </c>
      <c r="F57" s="3"/>
      <c r="G57" s="5">
        <f>5460000/42</f>
        <v>130000</v>
      </c>
      <c r="H57" s="3"/>
      <c r="I57" s="4"/>
      <c r="J57" s="3"/>
      <c r="K57" s="5"/>
      <c r="L57" s="3"/>
      <c r="M57" s="5">
        <v>143750</v>
      </c>
      <c r="N57" s="5">
        <v>0.8</v>
      </c>
      <c r="O57" s="28">
        <v>97000</v>
      </c>
      <c r="P57" s="5">
        <v>0.95</v>
      </c>
      <c r="Q57" s="8">
        <v>120000</v>
      </c>
    </row>
    <row r="58" spans="1:17" s="13" customFormat="1" x14ac:dyDescent="0.35">
      <c r="A58" s="2" t="s">
        <v>76</v>
      </c>
      <c r="B58" s="3"/>
      <c r="C58" s="8">
        <v>158500</v>
      </c>
      <c r="D58" s="3"/>
      <c r="E58" s="8">
        <v>184000</v>
      </c>
      <c r="F58" s="3"/>
      <c r="G58" s="5">
        <f>9315000/81</f>
        <v>115000</v>
      </c>
      <c r="H58" s="3"/>
      <c r="I58" s="4"/>
      <c r="J58" s="3"/>
      <c r="K58" s="5"/>
      <c r="L58" s="3"/>
      <c r="M58" s="5">
        <v>115000</v>
      </c>
      <c r="N58" s="5">
        <v>0.8</v>
      </c>
      <c r="O58" s="28">
        <v>67000</v>
      </c>
      <c r="P58" s="5">
        <v>0.95</v>
      </c>
      <c r="Q58" s="8">
        <v>90000</v>
      </c>
    </row>
    <row r="59" spans="1:17" s="13" customFormat="1" x14ac:dyDescent="0.35">
      <c r="A59" s="2" t="s">
        <v>77</v>
      </c>
      <c r="B59" s="3"/>
      <c r="C59" s="8">
        <v>25000</v>
      </c>
      <c r="D59" s="3"/>
      <c r="E59" s="8">
        <v>25000</v>
      </c>
      <c r="F59" s="3"/>
      <c r="G59" s="5">
        <v>50000</v>
      </c>
      <c r="H59" s="3"/>
      <c r="I59" s="4"/>
      <c r="J59" s="3"/>
      <c r="K59" s="5"/>
      <c r="L59" s="3"/>
      <c r="M59" s="5">
        <v>50000</v>
      </c>
      <c r="N59" s="5">
        <v>0.8</v>
      </c>
      <c r="O59" s="8">
        <v>100000</v>
      </c>
      <c r="P59" s="5">
        <v>0.95</v>
      </c>
      <c r="Q59" s="8">
        <v>100000</v>
      </c>
    </row>
    <row r="60" spans="1:17" s="13" customFormat="1" x14ac:dyDescent="0.35">
      <c r="A60" s="2" t="s">
        <v>78</v>
      </c>
      <c r="B60" s="3"/>
      <c r="C60" s="41">
        <v>0.06</v>
      </c>
      <c r="D60" s="3"/>
      <c r="E60" s="41">
        <v>0.06</v>
      </c>
      <c r="F60" s="3"/>
      <c r="G60" s="41">
        <v>0.06</v>
      </c>
      <c r="H60" s="3"/>
      <c r="I60" s="4"/>
      <c r="J60" s="3"/>
      <c r="K60" s="5"/>
      <c r="L60" s="3"/>
      <c r="M60" s="41">
        <v>0.06</v>
      </c>
      <c r="N60" s="41">
        <v>0.06</v>
      </c>
      <c r="O60" s="1"/>
      <c r="P60" s="41">
        <v>0.06</v>
      </c>
      <c r="Q60" s="41"/>
    </row>
    <row r="61" spans="1:17" s="13" customFormat="1" x14ac:dyDescent="0.35">
      <c r="A61" s="11" t="s">
        <v>73</v>
      </c>
      <c r="B61" s="37"/>
      <c r="C61" s="38"/>
      <c r="D61" s="37"/>
      <c r="E61" s="38"/>
      <c r="F61" s="37"/>
      <c r="G61" s="38"/>
      <c r="H61" s="37"/>
      <c r="I61" s="39"/>
      <c r="J61" s="37"/>
      <c r="K61" s="38"/>
      <c r="L61" s="37"/>
      <c r="M61" s="38"/>
      <c r="N61" s="40"/>
      <c r="O61" s="38"/>
      <c r="P61" s="40"/>
      <c r="Q61" s="38"/>
    </row>
    <row r="62" spans="1:17" s="13" customFormat="1" x14ac:dyDescent="0.35">
      <c r="A62" s="2" t="s">
        <v>75</v>
      </c>
      <c r="B62" s="3"/>
      <c r="C62" s="8">
        <v>270000</v>
      </c>
      <c r="D62" s="3"/>
      <c r="E62" s="8">
        <v>310000</v>
      </c>
      <c r="F62" s="3"/>
      <c r="G62" s="5"/>
      <c r="H62" s="3"/>
      <c r="I62" s="4">
        <v>180000</v>
      </c>
      <c r="J62" s="3"/>
      <c r="K62" s="5">
        <v>145000</v>
      </c>
      <c r="L62" s="3"/>
      <c r="M62" s="5">
        <v>172500</v>
      </c>
      <c r="N62" s="1"/>
      <c r="O62" s="8">
        <v>118800</v>
      </c>
      <c r="P62" s="1"/>
      <c r="Q62" s="8">
        <v>143550</v>
      </c>
    </row>
    <row r="63" spans="1:17" s="13" customFormat="1" x14ac:dyDescent="0.35">
      <c r="A63" s="2" t="s">
        <v>76</v>
      </c>
      <c r="B63" s="3"/>
      <c r="C63" s="8">
        <v>198000</v>
      </c>
      <c r="D63" s="3"/>
      <c r="E63" s="8">
        <v>230000</v>
      </c>
      <c r="F63" s="3"/>
      <c r="G63" s="5"/>
      <c r="H63" s="3"/>
      <c r="I63" s="4">
        <v>150000</v>
      </c>
      <c r="J63" s="3"/>
      <c r="K63" s="5">
        <v>95000</v>
      </c>
      <c r="L63" s="3"/>
      <c r="M63" s="5">
        <v>143750</v>
      </c>
      <c r="N63" s="1"/>
      <c r="O63" s="8">
        <v>89100</v>
      </c>
      <c r="P63" s="1"/>
      <c r="Q63" s="8">
        <v>113850</v>
      </c>
    </row>
    <row r="64" spans="1:17" s="13" customFormat="1" x14ac:dyDescent="0.35">
      <c r="A64" s="2" t="s">
        <v>77</v>
      </c>
      <c r="B64" s="3"/>
      <c r="C64" s="8">
        <v>25000</v>
      </c>
      <c r="D64" s="3"/>
      <c r="E64" s="8">
        <v>25000</v>
      </c>
      <c r="F64" s="3"/>
      <c r="G64" s="5"/>
      <c r="H64" s="3"/>
      <c r="I64" s="4">
        <v>30000</v>
      </c>
      <c r="J64" s="3"/>
      <c r="K64" s="5">
        <v>100000</v>
      </c>
      <c r="L64" s="3"/>
      <c r="M64" s="5">
        <v>50000</v>
      </c>
      <c r="N64" s="1"/>
      <c r="O64" s="8">
        <v>100000</v>
      </c>
      <c r="P64" s="1"/>
      <c r="Q64" s="8">
        <v>100000</v>
      </c>
    </row>
    <row r="65" spans="1:17" s="13" customFormat="1" x14ac:dyDescent="0.35">
      <c r="A65" s="2" t="s">
        <v>78</v>
      </c>
      <c r="B65" s="3"/>
      <c r="C65" s="41">
        <v>0.06</v>
      </c>
      <c r="D65" s="3"/>
      <c r="E65" s="41">
        <v>0.06</v>
      </c>
      <c r="F65" s="3"/>
      <c r="G65" s="5"/>
      <c r="H65" s="3"/>
      <c r="I65" s="41">
        <v>0.06</v>
      </c>
      <c r="J65" s="3"/>
      <c r="K65" s="41">
        <v>0.06</v>
      </c>
      <c r="L65" s="3"/>
      <c r="M65" s="41">
        <v>0.06</v>
      </c>
      <c r="N65" s="1"/>
      <c r="O65" s="41">
        <v>0.06</v>
      </c>
      <c r="P65" s="1"/>
      <c r="Q65" s="41">
        <v>0.06</v>
      </c>
    </row>
    <row r="66" spans="1:17" s="13" customFormat="1" x14ac:dyDescent="0.35">
      <c r="A66" s="11" t="s">
        <v>74</v>
      </c>
      <c r="B66" s="37"/>
      <c r="C66" s="38"/>
      <c r="D66" s="37"/>
      <c r="E66" s="38"/>
      <c r="F66" s="37"/>
      <c r="G66" s="38"/>
      <c r="H66" s="37"/>
      <c r="I66" s="39"/>
      <c r="J66" s="37"/>
      <c r="K66" s="38"/>
      <c r="L66" s="37"/>
      <c r="M66" s="38"/>
      <c r="N66" s="40"/>
      <c r="O66" s="38"/>
      <c r="P66" s="40"/>
      <c r="Q66" s="38"/>
    </row>
    <row r="67" spans="1:17" s="13" customFormat="1" x14ac:dyDescent="0.35">
      <c r="A67" s="2" t="s">
        <v>75</v>
      </c>
      <c r="B67" s="3"/>
      <c r="C67" s="8">
        <v>295000</v>
      </c>
      <c r="D67" s="3"/>
      <c r="E67" s="8">
        <v>335000</v>
      </c>
      <c r="F67" s="3"/>
      <c r="G67" s="5"/>
      <c r="H67" s="3"/>
      <c r="I67" s="4"/>
      <c r="J67" s="3"/>
      <c r="K67" s="5">
        <v>194000</v>
      </c>
      <c r="L67" s="3"/>
      <c r="M67" s="5">
        <v>218500</v>
      </c>
      <c r="N67" s="1"/>
      <c r="O67" s="8">
        <v>160000</v>
      </c>
      <c r="P67" s="1"/>
      <c r="Q67" s="8">
        <v>194000</v>
      </c>
    </row>
    <row r="68" spans="1:17" s="13" customFormat="1" x14ac:dyDescent="0.35">
      <c r="A68" s="2" t="s">
        <v>76</v>
      </c>
      <c r="B68" s="3"/>
      <c r="C68" s="8">
        <v>225000</v>
      </c>
      <c r="D68" s="3"/>
      <c r="E68" s="8">
        <v>302000</v>
      </c>
      <c r="F68" s="3"/>
      <c r="G68" s="5"/>
      <c r="H68" s="3"/>
      <c r="I68" s="4"/>
      <c r="J68" s="3"/>
      <c r="K68" s="5">
        <v>135800</v>
      </c>
      <c r="L68" s="3"/>
      <c r="M68" s="5">
        <v>189750</v>
      </c>
      <c r="N68" s="1"/>
      <c r="O68" s="8">
        <v>120000</v>
      </c>
      <c r="P68" s="1"/>
      <c r="Q68" s="8">
        <v>135000</v>
      </c>
    </row>
    <row r="69" spans="1:17" s="13" customFormat="1" x14ac:dyDescent="0.35">
      <c r="A69" s="2" t="s">
        <v>77</v>
      </c>
      <c r="B69" s="3"/>
      <c r="C69" s="8">
        <v>25000</v>
      </c>
      <c r="D69" s="3"/>
      <c r="E69" s="8">
        <v>25000</v>
      </c>
      <c r="F69" s="3"/>
      <c r="G69" s="5"/>
      <c r="H69" s="3"/>
      <c r="I69" s="4"/>
      <c r="J69" s="3"/>
      <c r="K69" s="5">
        <v>100000</v>
      </c>
      <c r="L69" s="3"/>
      <c r="M69" s="5">
        <v>50000</v>
      </c>
      <c r="N69" s="1"/>
      <c r="O69" s="8">
        <v>100000</v>
      </c>
      <c r="P69" s="1"/>
      <c r="Q69" s="8">
        <v>100000</v>
      </c>
    </row>
    <row r="70" spans="1:17" s="13" customFormat="1" x14ac:dyDescent="0.35">
      <c r="A70" s="2" t="s">
        <v>78</v>
      </c>
      <c r="B70" s="3"/>
      <c r="C70" s="41">
        <v>0.06</v>
      </c>
      <c r="D70" s="3"/>
      <c r="E70" s="41">
        <v>0.06</v>
      </c>
      <c r="F70" s="3"/>
      <c r="G70" s="5"/>
      <c r="H70" s="3"/>
      <c r="I70" s="4"/>
      <c r="J70" s="3"/>
      <c r="K70" s="41">
        <v>0.06</v>
      </c>
      <c r="L70" s="3"/>
      <c r="M70" s="41">
        <v>0.06</v>
      </c>
      <c r="N70" s="1"/>
      <c r="O70" s="41">
        <v>0.06</v>
      </c>
      <c r="P70" s="1"/>
      <c r="Q70" s="41">
        <v>0.06</v>
      </c>
    </row>
    <row r="71" spans="1:17" s="13" customFormat="1" x14ac:dyDescent="0.35">
      <c r="A71" s="2"/>
      <c r="B71" s="3"/>
      <c r="C71" s="5"/>
      <c r="D71" s="3"/>
      <c r="E71" s="5"/>
      <c r="F71" s="3"/>
      <c r="G71" s="5"/>
      <c r="H71" s="3"/>
      <c r="I71" s="4"/>
      <c r="J71" s="3"/>
      <c r="K71" s="5"/>
      <c r="L71" s="3"/>
      <c r="M71" s="5"/>
      <c r="N71" s="1"/>
      <c r="O71" s="5"/>
      <c r="P71" s="1"/>
      <c r="Q71" s="5"/>
    </row>
    <row r="72" spans="1:17" s="13" customFormat="1" x14ac:dyDescent="0.35">
      <c r="A72" s="12" t="s">
        <v>79</v>
      </c>
      <c r="B72" s="42"/>
      <c r="C72" s="43"/>
      <c r="D72" s="42"/>
      <c r="E72" s="43"/>
      <c r="F72" s="42"/>
      <c r="G72" s="43"/>
      <c r="H72" s="42"/>
      <c r="I72" s="44"/>
      <c r="J72" s="45" t="s">
        <v>80</v>
      </c>
      <c r="K72" s="45"/>
      <c r="L72" s="42"/>
      <c r="M72" s="43"/>
      <c r="N72" s="45"/>
      <c r="O72" s="43"/>
      <c r="P72" s="45"/>
      <c r="Q72" s="43"/>
    </row>
    <row r="73" spans="1:17" s="13" customFormat="1" x14ac:dyDescent="0.35">
      <c r="A73" s="2" t="s">
        <v>81</v>
      </c>
      <c r="B73" s="54"/>
      <c r="C73" s="55"/>
      <c r="D73" s="54"/>
      <c r="E73" s="55"/>
      <c r="F73" s="3"/>
      <c r="G73" s="5"/>
      <c r="H73" s="3"/>
      <c r="I73" s="4"/>
      <c r="J73" s="3" t="s">
        <v>82</v>
      </c>
      <c r="K73" s="3">
        <v>-0.15</v>
      </c>
      <c r="L73" s="3" t="s">
        <v>83</v>
      </c>
      <c r="M73" s="3">
        <v>-0.15</v>
      </c>
      <c r="N73" s="35"/>
      <c r="O73" s="36">
        <v>-0.15</v>
      </c>
      <c r="P73" s="35"/>
      <c r="Q73" s="36">
        <v>-0.15</v>
      </c>
    </row>
    <row r="74" spans="1:17" s="13" customFormat="1" x14ac:dyDescent="0.35">
      <c r="A74" s="2" t="s">
        <v>84</v>
      </c>
      <c r="B74" s="54"/>
      <c r="C74" s="55"/>
      <c r="D74" s="54"/>
      <c r="E74" s="55"/>
      <c r="F74" s="3"/>
      <c r="G74" s="5"/>
      <c r="H74" s="3"/>
      <c r="I74" s="4"/>
      <c r="J74" s="3" t="s">
        <v>85</v>
      </c>
      <c r="K74" s="3">
        <v>-0.1</v>
      </c>
      <c r="L74" s="3" t="s">
        <v>86</v>
      </c>
      <c r="M74" s="3">
        <v>-0.1</v>
      </c>
      <c r="N74" s="35"/>
      <c r="O74" s="36">
        <v>-0.1</v>
      </c>
      <c r="P74" s="35"/>
      <c r="Q74" s="36">
        <v>-0.1</v>
      </c>
    </row>
    <row r="75" spans="1:17" s="13" customFormat="1" x14ac:dyDescent="0.35">
      <c r="A75" s="2" t="s">
        <v>87</v>
      </c>
      <c r="B75" s="54"/>
      <c r="C75" s="55"/>
      <c r="D75" s="54"/>
      <c r="E75" s="55"/>
      <c r="F75" s="3"/>
      <c r="G75" s="5"/>
      <c r="H75" s="3"/>
      <c r="I75" s="4"/>
      <c r="J75" s="3" t="s">
        <v>88</v>
      </c>
      <c r="K75" s="3">
        <v>-0.05</v>
      </c>
      <c r="L75" s="3" t="s">
        <v>89</v>
      </c>
      <c r="M75" s="3">
        <v>0</v>
      </c>
      <c r="N75" s="35"/>
      <c r="O75" s="36">
        <v>-0.05</v>
      </c>
      <c r="P75" s="35"/>
      <c r="Q75" s="36">
        <v>-0.05</v>
      </c>
    </row>
    <row r="76" spans="1:17" s="13" customFormat="1" x14ac:dyDescent="0.35">
      <c r="A76" s="2" t="s">
        <v>90</v>
      </c>
      <c r="B76" s="54"/>
      <c r="C76" s="55"/>
      <c r="D76" s="54"/>
      <c r="E76" s="55"/>
      <c r="F76" s="3"/>
      <c r="G76" s="5"/>
      <c r="H76" s="3"/>
      <c r="I76" s="4"/>
      <c r="J76" s="3" t="s">
        <v>91</v>
      </c>
      <c r="K76" s="3">
        <v>0</v>
      </c>
      <c r="L76" s="3" t="s">
        <v>92</v>
      </c>
      <c r="M76" s="3">
        <v>0.15</v>
      </c>
      <c r="N76" s="35"/>
      <c r="O76" s="36">
        <v>0</v>
      </c>
      <c r="P76" s="35"/>
      <c r="Q76" s="36">
        <v>0</v>
      </c>
    </row>
    <row r="77" spans="1:17" s="13" customFormat="1" x14ac:dyDescent="0.35">
      <c r="A77" s="2" t="s">
        <v>93</v>
      </c>
      <c r="B77" s="54"/>
      <c r="C77" s="55"/>
      <c r="D77" s="54"/>
      <c r="E77" s="55"/>
      <c r="F77" s="3"/>
      <c r="G77" s="5"/>
      <c r="H77" s="3"/>
      <c r="I77" s="4"/>
      <c r="J77" s="3" t="s">
        <v>94</v>
      </c>
      <c r="K77" s="3">
        <v>0.15</v>
      </c>
      <c r="L77" s="3" t="s">
        <v>95</v>
      </c>
      <c r="M77" s="3">
        <v>0.2</v>
      </c>
      <c r="N77" s="35"/>
      <c r="O77" s="36">
        <v>0.15</v>
      </c>
      <c r="P77" s="35"/>
      <c r="Q77" s="36">
        <v>0.15</v>
      </c>
    </row>
    <row r="78" spans="1:17" s="13" customFormat="1" x14ac:dyDescent="0.35">
      <c r="A78" s="2" t="s">
        <v>96</v>
      </c>
      <c r="B78" s="54"/>
      <c r="C78" s="55"/>
      <c r="D78" s="54"/>
      <c r="E78" s="55"/>
      <c r="F78" s="3"/>
      <c r="G78" s="5"/>
      <c r="H78" s="3"/>
      <c r="I78" s="4"/>
      <c r="J78" s="3" t="s">
        <v>97</v>
      </c>
      <c r="K78" s="3">
        <v>0.3</v>
      </c>
      <c r="L78" s="3" t="s">
        <v>98</v>
      </c>
      <c r="M78" s="3">
        <v>0.3</v>
      </c>
      <c r="N78" s="35"/>
      <c r="O78" s="36">
        <v>0.3</v>
      </c>
      <c r="P78" s="35"/>
      <c r="Q78" s="36">
        <v>0.3</v>
      </c>
    </row>
    <row r="79" spans="1:17" s="13" customFormat="1" x14ac:dyDescent="0.35">
      <c r="A79" s="2" t="s">
        <v>99</v>
      </c>
      <c r="B79" s="54"/>
      <c r="C79" s="55"/>
      <c r="D79" s="54"/>
      <c r="E79" s="55"/>
      <c r="F79" s="3"/>
      <c r="G79" s="5"/>
      <c r="H79" s="3"/>
      <c r="I79" s="4"/>
      <c r="J79" s="3" t="s">
        <v>100</v>
      </c>
      <c r="K79" s="3">
        <v>0.5</v>
      </c>
      <c r="L79" s="3" t="s">
        <v>101</v>
      </c>
      <c r="M79" s="3">
        <v>0.5</v>
      </c>
      <c r="N79" s="35"/>
      <c r="O79" s="36">
        <v>0.5</v>
      </c>
      <c r="P79" s="35"/>
      <c r="Q79" s="36">
        <v>0.5</v>
      </c>
    </row>
    <row r="80" spans="1:17" s="13" customFormat="1" x14ac:dyDescent="0.35">
      <c r="A80" s="2" t="s">
        <v>102</v>
      </c>
      <c r="B80" s="54"/>
      <c r="C80" s="55"/>
      <c r="D80" s="54"/>
      <c r="E80" s="55"/>
      <c r="F80" s="3"/>
      <c r="G80" s="5"/>
      <c r="H80" s="3"/>
      <c r="I80" s="4"/>
      <c r="J80" s="3" t="s">
        <v>103</v>
      </c>
      <c r="K80" s="3">
        <v>1</v>
      </c>
      <c r="L80" s="3" t="s">
        <v>104</v>
      </c>
      <c r="M80" s="3">
        <v>1</v>
      </c>
      <c r="N80" s="35"/>
      <c r="O80" s="36">
        <v>1</v>
      </c>
      <c r="P80" s="35"/>
      <c r="Q80" s="36">
        <v>1</v>
      </c>
    </row>
    <row r="81" spans="1:17" s="13" customFormat="1" x14ac:dyDescent="0.35">
      <c r="A81" s="2" t="s">
        <v>105</v>
      </c>
      <c r="B81" s="54"/>
      <c r="C81" s="55"/>
      <c r="D81" s="54"/>
      <c r="E81" s="55"/>
      <c r="F81" s="3"/>
      <c r="G81" s="5"/>
      <c r="H81" s="3"/>
      <c r="I81" s="4"/>
      <c r="J81" s="3"/>
      <c r="K81" s="5"/>
      <c r="L81" s="3"/>
      <c r="M81" s="5"/>
      <c r="N81" s="35"/>
      <c r="O81" s="36"/>
      <c r="P81" s="35"/>
      <c r="Q81" s="36"/>
    </row>
    <row r="82" spans="1:17" s="13" customFormat="1" x14ac:dyDescent="0.35">
      <c r="A82" s="2"/>
      <c r="B82" s="54"/>
      <c r="C82" s="55"/>
      <c r="D82" s="54"/>
      <c r="E82" s="55"/>
      <c r="F82" s="3"/>
      <c r="G82" s="5"/>
      <c r="H82" s="3"/>
      <c r="I82" s="4"/>
      <c r="J82" s="3"/>
      <c r="K82" s="5"/>
      <c r="L82" s="3"/>
      <c r="M82" s="5"/>
      <c r="N82" s="35"/>
      <c r="O82" s="36"/>
      <c r="P82" s="35"/>
      <c r="Q82" s="36"/>
    </row>
    <row r="83" spans="1:17" s="13" customFormat="1" x14ac:dyDescent="0.35">
      <c r="A83" s="2" t="s">
        <v>106</v>
      </c>
      <c r="B83" s="35"/>
      <c r="C83" s="36">
        <v>-0.15</v>
      </c>
      <c r="D83" s="35"/>
      <c r="E83" s="36"/>
      <c r="F83" s="3"/>
      <c r="G83" s="5"/>
      <c r="H83" s="3"/>
      <c r="I83" s="4"/>
      <c r="J83" s="3">
        <v>0.25</v>
      </c>
      <c r="K83" s="5"/>
      <c r="L83" s="3"/>
      <c r="M83" s="5"/>
      <c r="N83" s="1"/>
      <c r="O83" s="5"/>
      <c r="P83" s="1"/>
      <c r="Q83" s="5"/>
    </row>
    <row r="84" spans="1:17" s="13" customFormat="1" x14ac:dyDescent="0.35">
      <c r="A84" s="2" t="s">
        <v>107</v>
      </c>
      <c r="B84" s="35"/>
      <c r="C84" s="36">
        <v>-0.1</v>
      </c>
      <c r="D84" s="35"/>
      <c r="E84" s="36"/>
      <c r="F84" s="3"/>
      <c r="G84" s="5"/>
      <c r="H84" s="3"/>
      <c r="I84" s="4"/>
      <c r="J84" s="3"/>
      <c r="K84" s="5"/>
      <c r="L84" s="3"/>
      <c r="M84" s="5"/>
      <c r="N84" s="1"/>
      <c r="O84" s="5"/>
      <c r="P84" s="1"/>
      <c r="Q84" s="5"/>
    </row>
    <row r="85" spans="1:17" s="13" customFormat="1" x14ac:dyDescent="0.35">
      <c r="A85" s="2" t="s">
        <v>108</v>
      </c>
      <c r="B85" s="35"/>
      <c r="C85" s="36">
        <v>0</v>
      </c>
      <c r="D85" s="35"/>
      <c r="E85" s="36"/>
      <c r="F85" s="3"/>
      <c r="G85" s="5"/>
      <c r="H85" s="3"/>
      <c r="I85" s="4"/>
      <c r="J85" s="3"/>
      <c r="K85" s="5"/>
      <c r="L85" s="3"/>
      <c r="M85" s="5"/>
      <c r="N85" s="1"/>
      <c r="O85" s="5"/>
      <c r="P85" s="1"/>
      <c r="Q85" s="5"/>
    </row>
    <row r="86" spans="1:17" s="13" customFormat="1" x14ac:dyDescent="0.35">
      <c r="A86" s="2" t="s">
        <v>109</v>
      </c>
      <c r="B86" s="35"/>
      <c r="C86" s="36">
        <v>0.15</v>
      </c>
      <c r="D86" s="35"/>
      <c r="E86" s="36"/>
      <c r="F86" s="3"/>
      <c r="G86" s="5"/>
      <c r="H86" s="3"/>
      <c r="I86" s="4"/>
      <c r="J86" s="3"/>
      <c r="K86" s="5"/>
      <c r="L86" s="3"/>
      <c r="M86" s="5"/>
      <c r="N86" s="1"/>
      <c r="O86" s="5"/>
      <c r="P86" s="1"/>
      <c r="Q86" s="5"/>
    </row>
    <row r="87" spans="1:17" s="13" customFormat="1" x14ac:dyDescent="0.35">
      <c r="A87" s="2" t="s">
        <v>110</v>
      </c>
      <c r="B87" s="35"/>
      <c r="C87" s="36">
        <v>0.2</v>
      </c>
      <c r="D87" s="35"/>
      <c r="E87" s="36"/>
      <c r="F87" s="3"/>
      <c r="G87" s="5"/>
      <c r="H87" s="3"/>
      <c r="I87" s="4"/>
      <c r="J87" s="3"/>
      <c r="K87" s="5"/>
      <c r="L87" s="3"/>
      <c r="M87" s="5"/>
      <c r="N87" s="1"/>
      <c r="O87" s="5"/>
      <c r="P87" s="1"/>
      <c r="Q87" s="5"/>
    </row>
    <row r="88" spans="1:17" s="13" customFormat="1" x14ac:dyDescent="0.35">
      <c r="A88" s="2" t="s">
        <v>111</v>
      </c>
      <c r="B88" s="35"/>
      <c r="C88" s="36">
        <v>0.3</v>
      </c>
      <c r="D88" s="35"/>
      <c r="E88" s="36"/>
      <c r="F88" s="3"/>
      <c r="G88" s="5"/>
      <c r="H88" s="3"/>
      <c r="I88" s="4"/>
      <c r="J88" s="3"/>
      <c r="K88" s="5"/>
      <c r="L88" s="3"/>
      <c r="M88" s="5"/>
      <c r="N88" s="1"/>
      <c r="O88" s="5"/>
      <c r="P88" s="1"/>
      <c r="Q88" s="5"/>
    </row>
    <row r="89" spans="1:17" s="13" customFormat="1" x14ac:dyDescent="0.35">
      <c r="A89" s="2" t="s">
        <v>112</v>
      </c>
      <c r="B89" s="35"/>
      <c r="C89" s="36" t="s">
        <v>113</v>
      </c>
      <c r="D89" s="35"/>
      <c r="E89" s="36"/>
      <c r="F89" s="3"/>
      <c r="G89" s="5"/>
      <c r="H89" s="3"/>
      <c r="I89" s="4"/>
      <c r="J89" s="3"/>
      <c r="K89" s="5"/>
      <c r="L89" s="3"/>
      <c r="M89" s="5"/>
      <c r="N89" s="1"/>
      <c r="O89" s="5"/>
      <c r="P89" s="1"/>
      <c r="Q89" s="5"/>
    </row>
    <row r="90" spans="1:17" s="13" customFormat="1" x14ac:dyDescent="0.35">
      <c r="A90" s="2"/>
      <c r="B90" s="3"/>
      <c r="C90" s="5"/>
      <c r="D90" s="3"/>
      <c r="E90" s="5"/>
      <c r="F90" s="3"/>
      <c r="G90" s="5"/>
      <c r="H90" s="3"/>
      <c r="I90" s="4"/>
      <c r="J90" s="3"/>
      <c r="K90" s="5"/>
      <c r="L90" s="3"/>
      <c r="M90" s="5"/>
      <c r="N90" s="1"/>
      <c r="O90" s="5"/>
      <c r="P90" s="1"/>
      <c r="Q90" s="5"/>
    </row>
    <row r="92" spans="1:17" ht="21" x14ac:dyDescent="0.5">
      <c r="A92" s="68" t="s">
        <v>114</v>
      </c>
    </row>
    <row r="93" spans="1:17" ht="20.25" customHeight="1" x14ac:dyDescent="0.35">
      <c r="A93" s="123" t="s">
        <v>115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</row>
    <row r="94" spans="1:17" ht="15.75" customHeight="1" x14ac:dyDescent="0.45">
      <c r="A94" s="124" t="s">
        <v>116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</row>
  </sheetData>
  <mergeCells count="22">
    <mergeCell ref="A1:Q1"/>
    <mergeCell ref="A2:A5"/>
    <mergeCell ref="A93:P93"/>
    <mergeCell ref="A94:P94"/>
    <mergeCell ref="N4:O4"/>
    <mergeCell ref="P4:Q4"/>
    <mergeCell ref="G10:G12"/>
    <mergeCell ref="A25:A26"/>
    <mergeCell ref="B2:K2"/>
    <mergeCell ref="L2:Q2"/>
    <mergeCell ref="B4:C4"/>
    <mergeCell ref="D4:E4"/>
    <mergeCell ref="F4:G4"/>
    <mergeCell ref="H4:I4"/>
    <mergeCell ref="J4:K4"/>
    <mergeCell ref="L4:M4"/>
    <mergeCell ref="N3:Q3"/>
    <mergeCell ref="B3:E3"/>
    <mergeCell ref="F3:G3"/>
    <mergeCell ref="H3:I3"/>
    <mergeCell ref="J3:K3"/>
    <mergeCell ref="L3:M3"/>
  </mergeCells>
  <pageMargins left="0.31496062992125984" right="0.31496062992125984" top="0.35433070866141736" bottom="0.35433070866141736" header="0.31496062992125984" footer="0.31496062992125984"/>
  <pageSetup paperSize="9" scale="70" orientation="landscape" horizontalDpi="300" verticalDpi="0" copies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279E7-EF70-4A4B-A201-6EFFE9E307FD}">
  <dimension ref="A1:K32"/>
  <sheetViews>
    <sheetView tabSelected="1" workbookViewId="0">
      <selection activeCell="F12" sqref="F12"/>
    </sheetView>
  </sheetViews>
  <sheetFormatPr baseColWidth="10" defaultColWidth="9.1796875" defaultRowHeight="12.5" x14ac:dyDescent="0.25"/>
  <cols>
    <col min="1" max="1" width="13.81640625" style="69" customWidth="1"/>
    <col min="2" max="4" width="9.1796875" style="69" customWidth="1"/>
    <col min="5" max="5" width="13.1796875" style="69" customWidth="1"/>
    <col min="6" max="6" width="16.81640625" style="70" customWidth="1"/>
    <col min="7" max="7" width="14.26953125" style="70" customWidth="1"/>
    <col min="8" max="8" width="6.7265625" style="70" customWidth="1"/>
    <col min="9" max="9" width="16.26953125" style="70" customWidth="1"/>
    <col min="10" max="10" width="13.81640625" style="70" customWidth="1"/>
    <col min="11" max="11" width="16" style="70" customWidth="1"/>
    <col min="12" max="16384" width="9.1796875" style="69"/>
  </cols>
  <sheetData>
    <row r="1" spans="1:11" ht="22" customHeight="1" x14ac:dyDescent="0.25">
      <c r="A1" s="133" t="s">
        <v>143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3" x14ac:dyDescent="0.3">
      <c r="A2" s="71" t="s">
        <v>117</v>
      </c>
      <c r="B2" s="72"/>
      <c r="C2" s="72"/>
      <c r="D2" s="72"/>
      <c r="E2" s="72"/>
      <c r="F2" s="83" t="s">
        <v>118</v>
      </c>
      <c r="G2" s="73"/>
      <c r="H2" s="73"/>
    </row>
    <row r="4" spans="1:11" ht="13.5" thickBot="1" x14ac:dyDescent="0.35">
      <c r="A4" s="71" t="s">
        <v>119</v>
      </c>
      <c r="F4" s="109" t="s">
        <v>120</v>
      </c>
      <c r="G4" s="110"/>
      <c r="H4" s="110"/>
      <c r="I4" s="110"/>
      <c r="J4" s="110"/>
      <c r="K4" s="111"/>
    </row>
    <row r="5" spans="1:11" s="74" customFormat="1" ht="16.5" customHeight="1" thickBot="1" x14ac:dyDescent="0.4">
      <c r="A5" s="112" t="s">
        <v>121</v>
      </c>
      <c r="B5" s="114" t="s">
        <v>122</v>
      </c>
      <c r="C5" s="114" t="s">
        <v>123</v>
      </c>
      <c r="D5" s="114" t="s">
        <v>124</v>
      </c>
      <c r="E5" s="114" t="s">
        <v>125</v>
      </c>
      <c r="F5" s="106" t="s">
        <v>126</v>
      </c>
      <c r="G5" s="107"/>
      <c r="H5" s="107"/>
      <c r="I5" s="107"/>
      <c r="J5" s="107"/>
      <c r="K5" s="101"/>
    </row>
    <row r="6" spans="1:11" s="77" customFormat="1" ht="39" customHeight="1" thickBot="1" x14ac:dyDescent="0.4">
      <c r="A6" s="113"/>
      <c r="B6" s="115"/>
      <c r="C6" s="115"/>
      <c r="D6" s="115"/>
      <c r="E6" s="116"/>
      <c r="F6" s="75" t="s">
        <v>140</v>
      </c>
      <c r="G6" s="76" t="s">
        <v>127</v>
      </c>
      <c r="H6" s="76" t="s">
        <v>128</v>
      </c>
      <c r="I6" s="76" t="s">
        <v>129</v>
      </c>
      <c r="J6" s="85" t="s">
        <v>130</v>
      </c>
      <c r="K6" s="86" t="s">
        <v>131</v>
      </c>
    </row>
    <row r="7" spans="1:11" s="74" customFormat="1" ht="16" thickBot="1" x14ac:dyDescent="0.4">
      <c r="A7" s="78" t="s">
        <v>132</v>
      </c>
      <c r="B7" s="104">
        <v>85</v>
      </c>
      <c r="C7" s="105">
        <v>55</v>
      </c>
      <c r="D7" s="105">
        <v>145</v>
      </c>
      <c r="E7" s="79">
        <f>SUM(B7:D7)</f>
        <v>285</v>
      </c>
      <c r="F7" s="102"/>
      <c r="G7" s="80"/>
      <c r="H7" s="81"/>
      <c r="I7" s="87">
        <f>(F7*B7)*H7+(G7*E7)</f>
        <v>0</v>
      </c>
      <c r="J7" s="88">
        <f t="shared" ref="J7:J14" si="0">I7/E7</f>
        <v>0</v>
      </c>
      <c r="K7" s="89">
        <f t="shared" ref="K7:K14" si="1">I7/B7</f>
        <v>0</v>
      </c>
    </row>
    <row r="8" spans="1:11" s="74" customFormat="1" ht="16" thickBot="1" x14ac:dyDescent="0.4">
      <c r="A8" s="78" t="s">
        <v>133</v>
      </c>
      <c r="B8" s="104">
        <v>54</v>
      </c>
      <c r="C8" s="105">
        <v>61</v>
      </c>
      <c r="D8" s="105">
        <v>145</v>
      </c>
      <c r="E8" s="79">
        <f>SUM(B8:D8)</f>
        <v>260</v>
      </c>
      <c r="F8" s="103"/>
      <c r="G8" s="80"/>
      <c r="H8" s="81"/>
      <c r="I8" s="87">
        <f t="shared" ref="I8:I14" si="2">F8*B8*H8+(G8*E8)</f>
        <v>0</v>
      </c>
      <c r="J8" s="88">
        <f t="shared" si="0"/>
        <v>0</v>
      </c>
      <c r="K8" s="90">
        <f t="shared" si="1"/>
        <v>0</v>
      </c>
    </row>
    <row r="9" spans="1:11" s="74" customFormat="1" ht="16" thickBot="1" x14ac:dyDescent="0.4">
      <c r="A9" s="78" t="s">
        <v>134</v>
      </c>
      <c r="B9" s="104">
        <v>30</v>
      </c>
      <c r="C9" s="105">
        <v>15</v>
      </c>
      <c r="D9" s="105">
        <v>40</v>
      </c>
      <c r="E9" s="79">
        <f t="shared" ref="E9:E13" si="3">SUM(B9:D9)</f>
        <v>85</v>
      </c>
      <c r="F9" s="102"/>
      <c r="G9" s="80"/>
      <c r="H9" s="81"/>
      <c r="I9" s="87">
        <f t="shared" si="2"/>
        <v>0</v>
      </c>
      <c r="J9" s="88">
        <f t="shared" si="0"/>
        <v>0</v>
      </c>
      <c r="K9" s="90">
        <f t="shared" si="1"/>
        <v>0</v>
      </c>
    </row>
    <row r="10" spans="1:11" s="74" customFormat="1" ht="16" thickBot="1" x14ac:dyDescent="0.4">
      <c r="A10" s="78" t="s">
        <v>135</v>
      </c>
      <c r="B10" s="104">
        <v>60</v>
      </c>
      <c r="C10" s="105">
        <v>42</v>
      </c>
      <c r="D10" s="105">
        <v>117</v>
      </c>
      <c r="E10" s="79">
        <f t="shared" si="3"/>
        <v>219</v>
      </c>
      <c r="F10" s="102"/>
      <c r="G10" s="80"/>
      <c r="H10" s="81"/>
      <c r="I10" s="87">
        <f t="shared" si="2"/>
        <v>0</v>
      </c>
      <c r="J10" s="88">
        <f t="shared" si="0"/>
        <v>0</v>
      </c>
      <c r="K10" s="90">
        <f t="shared" si="1"/>
        <v>0</v>
      </c>
    </row>
    <row r="11" spans="1:11" s="74" customFormat="1" ht="16" thickBot="1" x14ac:dyDescent="0.4">
      <c r="A11" s="78" t="s">
        <v>136</v>
      </c>
      <c r="B11" s="104">
        <v>80</v>
      </c>
      <c r="C11" s="105">
        <v>60</v>
      </c>
      <c r="D11" s="105">
        <v>165</v>
      </c>
      <c r="E11" s="79">
        <f t="shared" si="3"/>
        <v>305</v>
      </c>
      <c r="F11" s="102"/>
      <c r="G11" s="80"/>
      <c r="H11" s="81"/>
      <c r="I11" s="87">
        <f t="shared" si="2"/>
        <v>0</v>
      </c>
      <c r="J11" s="88">
        <f t="shared" si="0"/>
        <v>0</v>
      </c>
      <c r="K11" s="90">
        <f t="shared" si="1"/>
        <v>0</v>
      </c>
    </row>
    <row r="12" spans="1:11" s="74" customFormat="1" ht="16" thickBot="1" x14ac:dyDescent="0.4">
      <c r="A12" s="78" t="s">
        <v>137</v>
      </c>
      <c r="B12" s="104">
        <v>50</v>
      </c>
      <c r="C12" s="105">
        <v>35</v>
      </c>
      <c r="D12" s="105">
        <v>88</v>
      </c>
      <c r="E12" s="79">
        <f t="shared" si="3"/>
        <v>173</v>
      </c>
      <c r="F12" s="102"/>
      <c r="G12" s="80"/>
      <c r="H12" s="81"/>
      <c r="I12" s="87">
        <f t="shared" si="2"/>
        <v>0</v>
      </c>
      <c r="J12" s="88">
        <f t="shared" si="0"/>
        <v>0</v>
      </c>
      <c r="K12" s="90">
        <f t="shared" si="1"/>
        <v>0</v>
      </c>
    </row>
    <row r="13" spans="1:11" s="74" customFormat="1" ht="16" thickBot="1" x14ac:dyDescent="0.4">
      <c r="A13" s="78" t="s">
        <v>138</v>
      </c>
      <c r="B13" s="104">
        <v>144</v>
      </c>
      <c r="C13" s="105">
        <v>86</v>
      </c>
      <c r="D13" s="105">
        <v>261</v>
      </c>
      <c r="E13" s="79">
        <f t="shared" si="3"/>
        <v>491</v>
      </c>
      <c r="F13" s="102"/>
      <c r="G13" s="80"/>
      <c r="H13" s="81"/>
      <c r="I13" s="87">
        <f t="shared" si="2"/>
        <v>0</v>
      </c>
      <c r="J13" s="88">
        <f t="shared" si="0"/>
        <v>0</v>
      </c>
      <c r="K13" s="90">
        <f t="shared" si="1"/>
        <v>0</v>
      </c>
    </row>
    <row r="14" spans="1:11" s="74" customFormat="1" ht="16" thickBot="1" x14ac:dyDescent="0.4">
      <c r="A14" s="78" t="s">
        <v>125</v>
      </c>
      <c r="B14" s="79">
        <f>SUM(B7:B10)</f>
        <v>229</v>
      </c>
      <c r="C14" s="79">
        <f>SUM(C7:C10)</f>
        <v>173</v>
      </c>
      <c r="D14" s="79">
        <f>SUM(D7:D10)</f>
        <v>447</v>
      </c>
      <c r="E14" s="79">
        <f>SUM(E7:E10)</f>
        <v>849</v>
      </c>
      <c r="F14" s="82"/>
      <c r="G14" s="82"/>
      <c r="H14" s="82">
        <f>SUM(H7:H10)</f>
        <v>0</v>
      </c>
      <c r="I14" s="87">
        <f t="shared" si="2"/>
        <v>0</v>
      </c>
      <c r="J14" s="88">
        <f t="shared" si="0"/>
        <v>0</v>
      </c>
      <c r="K14" s="90">
        <f t="shared" si="1"/>
        <v>0</v>
      </c>
    </row>
    <row r="16" spans="1:11" ht="13" x14ac:dyDescent="0.3">
      <c r="B16" s="92" t="s">
        <v>139</v>
      </c>
      <c r="C16" s="91" t="s">
        <v>141</v>
      </c>
    </row>
    <row r="17" spans="3:7" ht="15.5" x14ac:dyDescent="0.3">
      <c r="C17" s="132" t="s">
        <v>142</v>
      </c>
      <c r="D17" s="84"/>
      <c r="E17" s="84"/>
    </row>
    <row r="18" spans="3:7" x14ac:dyDescent="0.25">
      <c r="F18" s="93"/>
      <c r="G18" s="93"/>
    </row>
    <row r="19" spans="3:7" x14ac:dyDescent="0.25">
      <c r="F19" s="93"/>
      <c r="G19" s="93"/>
    </row>
    <row r="20" spans="3:7" x14ac:dyDescent="0.25">
      <c r="F20" s="93"/>
      <c r="G20" s="93"/>
    </row>
    <row r="21" spans="3:7" ht="13" x14ac:dyDescent="0.3">
      <c r="F21" s="94"/>
      <c r="G21" s="93"/>
    </row>
    <row r="22" spans="3:7" x14ac:dyDescent="0.25">
      <c r="F22" s="93"/>
      <c r="G22" s="93"/>
    </row>
    <row r="23" spans="3:7" ht="13" x14ac:dyDescent="0.3">
      <c r="F23" s="94"/>
      <c r="G23" s="93"/>
    </row>
    <row r="24" spans="3:7" x14ac:dyDescent="0.25">
      <c r="F24" s="93"/>
      <c r="G24" s="93"/>
    </row>
    <row r="25" spans="3:7" ht="13" x14ac:dyDescent="0.3">
      <c r="F25" s="94"/>
      <c r="G25" s="93"/>
    </row>
    <row r="26" spans="3:7" x14ac:dyDescent="0.25">
      <c r="F26" s="93"/>
      <c r="G26" s="93"/>
    </row>
    <row r="27" spans="3:7" x14ac:dyDescent="0.25">
      <c r="F27" s="93"/>
      <c r="G27" s="93"/>
    </row>
    <row r="28" spans="3:7" ht="13" x14ac:dyDescent="0.3">
      <c r="C28" s="95"/>
      <c r="D28" s="96"/>
      <c r="E28" s="97"/>
      <c r="F28" s="97"/>
    </row>
    <row r="29" spans="3:7" x14ac:dyDescent="0.25">
      <c r="C29" s="70"/>
      <c r="D29" s="70"/>
      <c r="E29" s="98"/>
      <c r="F29" s="99"/>
    </row>
    <row r="30" spans="3:7" x14ac:dyDescent="0.25">
      <c r="C30" s="70"/>
      <c r="D30" s="70"/>
      <c r="E30" s="98"/>
      <c r="F30" s="99"/>
    </row>
    <row r="31" spans="3:7" x14ac:dyDescent="0.25">
      <c r="C31" s="70"/>
      <c r="D31" s="70"/>
      <c r="E31" s="98"/>
      <c r="F31" s="99"/>
    </row>
    <row r="32" spans="3:7" ht="13" x14ac:dyDescent="0.3">
      <c r="C32" s="108"/>
      <c r="D32" s="108"/>
      <c r="E32" s="108"/>
      <c r="F32" s="100"/>
    </row>
  </sheetData>
  <mergeCells count="9">
    <mergeCell ref="A1:K1"/>
    <mergeCell ref="F5:J5"/>
    <mergeCell ref="C32:E32"/>
    <mergeCell ref="F4:K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F91F55B82F240BFEF80C5C8BDBEF9" ma:contentTypeVersion="3" ma:contentTypeDescription="Crée un document." ma:contentTypeScope="" ma:versionID="ad42645728f136ddc4795209867ce101">
  <xsd:schema xmlns:xsd="http://www.w3.org/2001/XMLSchema" xmlns:xs="http://www.w3.org/2001/XMLSchema" xmlns:p="http://schemas.microsoft.com/office/2006/metadata/properties" xmlns:ns2="9f639af5-0c4a-437b-8cb1-231c0bb8ed6d" targetNamespace="http://schemas.microsoft.com/office/2006/metadata/properties" ma:root="true" ma:fieldsID="2fbca5bccf476ff61e8b33dbabf11780" ns2:_="">
    <xsd:import namespace="9f639af5-0c4a-437b-8cb1-231c0bb8e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39af5-0c4a-437b-8cb1-231c0bb8e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23D5D-37E2-4F2D-B238-9C0A23A18A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132B40-FBCF-4359-A04B-661C752770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39af5-0c4a-437b-8cb1-231c0bb8e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B58604-5134-4806-83C2-07E061FBAD1C}">
  <ds:schemaRefs>
    <ds:schemaRef ds:uri="http://schemas.microsoft.com/office/2006/documentManagement/types"/>
    <ds:schemaRef ds:uri="http://schemas.microsoft.com/office/2006/metadata/properties"/>
    <ds:schemaRef ds:uri="9f639af5-0c4a-437b-8cb1-231c0bb8ed6d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Maladie Groupe</vt:lpstr>
      <vt:lpstr>Proposition 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mission</dc:creator>
  <cp:keywords/>
  <dc:description/>
  <cp:lastModifiedBy>Adamou BOUREIMA</cp:lastModifiedBy>
  <cp:revision/>
  <dcterms:created xsi:type="dcterms:W3CDTF">2017-09-14T16:14:05Z</dcterms:created>
  <dcterms:modified xsi:type="dcterms:W3CDTF">2026-09-22T19:21:34Z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0x010100AF1F91F55B82F240BFEF80C5C8BDBEF9</vt:lpwstr>
  </property>
</Properties>
</file>